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a.potapov\Desktop\"/>
    </mc:Choice>
  </mc:AlternateContent>
  <bookViews>
    <workbookView xWindow="0" yWindow="0" windowWidth="17415" windowHeight="5265" tabRatio="956"/>
  </bookViews>
  <sheets>
    <sheet name="зерноск" sheetId="36" r:id="rId1"/>
    <sheet name="пшен." sheetId="37" r:id="rId2"/>
    <sheet name="ячмень" sheetId="38" r:id="rId3"/>
    <sheet name="кукуруза" sheetId="48" r:id="rId4"/>
    <sheet name="рис" sheetId="49" r:id="rId5"/>
    <sheet name="гречиха" sheetId="50" r:id="rId6"/>
    <sheet name="сах св" sheetId="45" r:id="rId7"/>
    <sheet name="лен" sheetId="42" r:id="rId8"/>
    <sheet name="подсолн" sheetId="47" r:id="rId9"/>
    <sheet name="рапс" sheetId="41" r:id="rId10"/>
    <sheet name="соя" sheetId="46" r:id="rId11"/>
    <sheet name="картоф" sheetId="39" r:id="rId12"/>
    <sheet name="овощи" sheetId="40" r:id="rId13"/>
    <sheet name="сев озимых" sheetId="43" r:id="rId14"/>
    <sheet name="вспашка зяби" sheetId="53" state="veryHidden" r:id="rId15"/>
  </sheets>
  <definedNames>
    <definedName name="_xlnm._FilterDatabase" localSheetId="5" hidden="1">гречиха!$B$1:$B$101</definedName>
    <definedName name="_xlnm._FilterDatabase" localSheetId="0" hidden="1">зерноск!$B$3:$C$101</definedName>
    <definedName name="_xlnm._FilterDatabase" localSheetId="11" hidden="1">картоф!$B$1:$B$101</definedName>
    <definedName name="_xlnm._FilterDatabase" localSheetId="3" hidden="1">кукуруза!$B$1:$B$370</definedName>
    <definedName name="_xlnm._FilterDatabase" localSheetId="7" hidden="1">лен!$B$1:$B$101</definedName>
    <definedName name="_xlnm._FilterDatabase" localSheetId="12" hidden="1">овощи!$B$1:$B$101</definedName>
    <definedName name="_xlnm._FilterDatabase" localSheetId="8" hidden="1">подсолн!$B$1:$B$101</definedName>
    <definedName name="_xlnm._FilterDatabase" localSheetId="1" hidden="1">пшен.!$B$1:$B$101</definedName>
    <definedName name="_xlnm._FilterDatabase" localSheetId="9" hidden="1">рапс!$B$1:$B$101</definedName>
    <definedName name="_xlnm._FilterDatabase" localSheetId="4" hidden="1">рис!$B$1:$B$374</definedName>
    <definedName name="_xlnm._FilterDatabase" localSheetId="6" hidden="1">'сах св'!$B$1:$B$101</definedName>
    <definedName name="_xlnm._FilterDatabase" localSheetId="13" hidden="1">'сев озимых'!$B$3:$G$101</definedName>
    <definedName name="_xlnm._FilterDatabase" localSheetId="10" hidden="1">соя!$B$1:$B$387</definedName>
    <definedName name="_xlnm._FilterDatabase" localSheetId="2" hidden="1">ячмень!$B$1:$B$101</definedName>
    <definedName name="_xlnm.Print_Titles" localSheetId="0">зерноск!$3:$4</definedName>
    <definedName name="_xlnm.Print_Titles" localSheetId="11">картоф!$3:$4</definedName>
    <definedName name="_xlnm.Print_Titles" localSheetId="3">кукуруза!$3:$4</definedName>
    <definedName name="_xlnm.Print_Titles" localSheetId="12">овощи!$3:$4</definedName>
    <definedName name="_xlnm.Print_Titles" localSheetId="8">подсолн!$3:$4</definedName>
    <definedName name="_xlnm.Print_Titles" localSheetId="1">пшен.!$3:$4</definedName>
    <definedName name="_xlnm.Print_Titles" localSheetId="9">рапс!$3:$4</definedName>
    <definedName name="_xlnm.Print_Titles" localSheetId="10">соя!$3:$4</definedName>
    <definedName name="_xlnm.Print_Titles" localSheetId="2">ячмень!$3:$4</definedName>
    <definedName name="_xlnm.Print_Area" localSheetId="5">гречиха!$B$1:$O$101</definedName>
    <definedName name="_xlnm.Print_Area" localSheetId="0">зерноск!$B$1:$O$101</definedName>
    <definedName name="_xlnm.Print_Area" localSheetId="11">картоф!$B$1:$O$101</definedName>
    <definedName name="_xlnm.Print_Area" localSheetId="3">кукуруза!$B$1:$O$101</definedName>
    <definedName name="_xlnm.Print_Area" localSheetId="7">лен!$B$1:$G$99</definedName>
    <definedName name="_xlnm.Print_Area" localSheetId="12">овощи!$B$1:$O$101</definedName>
    <definedName name="_xlnm.Print_Area" localSheetId="8">подсолн!$B$1:$O$101</definedName>
    <definedName name="_xlnm.Print_Area" localSheetId="1">пшен.!$B$1:$O$101</definedName>
    <definedName name="_xlnm.Print_Area" localSheetId="9">рапс!$B$1:$O$101</definedName>
    <definedName name="_xlnm.Print_Area" localSheetId="4">рис!$B$1:$O$101</definedName>
    <definedName name="_xlnm.Print_Area" localSheetId="6">'сах св'!$B$1:$O$98</definedName>
    <definedName name="_xlnm.Print_Area" localSheetId="13">'сев озимых'!$A$1:$G$101</definedName>
    <definedName name="_xlnm.Print_Area" localSheetId="10">соя!$B$1:$O$101</definedName>
    <definedName name="_xlnm.Print_Area" localSheetId="2">ячмень!$B$1:$O$101</definedName>
  </definedNames>
  <calcPr calcId="152511"/>
</workbook>
</file>

<file path=xl/calcChain.xml><?xml version="1.0" encoding="utf-8"?>
<calcChain xmlns="http://schemas.openxmlformats.org/spreadsheetml/2006/main">
  <c r="E5" i="37" l="1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J7" i="39" l="1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4" i="39"/>
  <c r="J73" i="39"/>
  <c r="J72" i="39"/>
  <c r="J71" i="39"/>
  <c r="J70" i="39"/>
  <c r="J69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2" i="39"/>
  <c r="J51" i="39"/>
  <c r="J50" i="39"/>
  <c r="J49" i="39"/>
  <c r="J48" i="39"/>
  <c r="J47" i="39"/>
  <c r="J46" i="39"/>
  <c r="J44" i="39"/>
  <c r="J43" i="39"/>
  <c r="J42" i="39"/>
  <c r="J41" i="39"/>
  <c r="J40" i="39"/>
  <c r="J39" i="39"/>
  <c r="J38" i="39"/>
  <c r="J37" i="39"/>
  <c r="J35" i="39"/>
  <c r="J34" i="39"/>
  <c r="J33" i="39"/>
  <c r="J32" i="39"/>
  <c r="J31" i="39"/>
  <c r="J30" i="39"/>
  <c r="J29" i="39"/>
  <c r="J28" i="39"/>
  <c r="J27" i="39"/>
  <c r="J26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4" i="40"/>
  <c r="J73" i="40"/>
  <c r="J72" i="40"/>
  <c r="J71" i="40"/>
  <c r="J70" i="40"/>
  <c r="J69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2" i="40"/>
  <c r="J51" i="40"/>
  <c r="J50" i="40"/>
  <c r="J49" i="40"/>
  <c r="J48" i="40"/>
  <c r="J47" i="40"/>
  <c r="J46" i="40"/>
  <c r="J44" i="40"/>
  <c r="J43" i="40"/>
  <c r="J42" i="40"/>
  <c r="J41" i="40"/>
  <c r="J40" i="40"/>
  <c r="J39" i="40"/>
  <c r="J38" i="40"/>
  <c r="J37" i="40"/>
  <c r="J35" i="40"/>
  <c r="J34" i="40"/>
  <c r="J33" i="40"/>
  <c r="J32" i="40"/>
  <c r="J31" i="40"/>
  <c r="J30" i="40"/>
  <c r="J29" i="40"/>
  <c r="J28" i="40"/>
  <c r="J27" i="40"/>
  <c r="J26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6"/>
  <c r="J101" i="46"/>
  <c r="J100" i="46"/>
  <c r="J99" i="46"/>
  <c r="J98" i="46"/>
  <c r="J97" i="46"/>
  <c r="J96" i="46"/>
  <c r="J95" i="46"/>
  <c r="J94" i="46"/>
  <c r="J93" i="46"/>
  <c r="J92" i="46"/>
  <c r="J91" i="46"/>
  <c r="J90" i="46"/>
  <c r="J88" i="46"/>
  <c r="J87" i="46"/>
  <c r="J86" i="46"/>
  <c r="J85" i="46"/>
  <c r="J84" i="46"/>
  <c r="J83" i="46"/>
  <c r="J82" i="46"/>
  <c r="J81" i="46"/>
  <c r="J80" i="46"/>
  <c r="J79" i="46"/>
  <c r="J78" i="46"/>
  <c r="J77" i="46"/>
  <c r="J76" i="46"/>
  <c r="J74" i="46"/>
  <c r="J73" i="46"/>
  <c r="J72" i="46"/>
  <c r="J71" i="46"/>
  <c r="J70" i="46"/>
  <c r="J69" i="46"/>
  <c r="J67" i="46"/>
  <c r="J66" i="46"/>
  <c r="J65" i="46"/>
  <c r="J64" i="46"/>
  <c r="J63" i="46"/>
  <c r="J62" i="46"/>
  <c r="J61" i="46"/>
  <c r="J60" i="46"/>
  <c r="J59" i="46"/>
  <c r="J58" i="46"/>
  <c r="J57" i="46"/>
  <c r="J56" i="46"/>
  <c r="J55" i="46"/>
  <c r="J54" i="46"/>
  <c r="J52" i="46"/>
  <c r="J51" i="46"/>
  <c r="J50" i="46"/>
  <c r="J49" i="46"/>
  <c r="J48" i="46"/>
  <c r="J47" i="46"/>
  <c r="J46" i="46"/>
  <c r="J44" i="46"/>
  <c r="J43" i="46"/>
  <c r="J42" i="46"/>
  <c r="J41" i="46"/>
  <c r="J40" i="46"/>
  <c r="J39" i="46"/>
  <c r="J38" i="46"/>
  <c r="J37" i="46"/>
  <c r="J35" i="46"/>
  <c r="J34" i="46"/>
  <c r="J33" i="46"/>
  <c r="J32" i="46"/>
  <c r="J31" i="46"/>
  <c r="J30" i="46"/>
  <c r="J29" i="46"/>
  <c r="J28" i="46"/>
  <c r="J27" i="46"/>
  <c r="J26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8" i="41"/>
  <c r="J87" i="41"/>
  <c r="J86" i="41"/>
  <c r="J85" i="41"/>
  <c r="J84" i="41"/>
  <c r="J83" i="41"/>
  <c r="J82" i="41"/>
  <c r="J81" i="41"/>
  <c r="J80" i="41"/>
  <c r="J79" i="41"/>
  <c r="J78" i="41"/>
  <c r="J77" i="41"/>
  <c r="J76" i="41"/>
  <c r="J74" i="41"/>
  <c r="J73" i="41"/>
  <c r="J72" i="41"/>
  <c r="J71" i="41"/>
  <c r="J70" i="41"/>
  <c r="J69" i="41"/>
  <c r="J67" i="41"/>
  <c r="J66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2" i="41"/>
  <c r="J51" i="41"/>
  <c r="J50" i="41"/>
  <c r="J49" i="41"/>
  <c r="J48" i="41"/>
  <c r="J47" i="41"/>
  <c r="J46" i="41"/>
  <c r="J44" i="41"/>
  <c r="J43" i="41"/>
  <c r="J42" i="41"/>
  <c r="J41" i="41"/>
  <c r="J40" i="41"/>
  <c r="J39" i="41"/>
  <c r="J38" i="41"/>
  <c r="J37" i="41"/>
  <c r="J35" i="41"/>
  <c r="J34" i="41"/>
  <c r="J33" i="41"/>
  <c r="J32" i="41"/>
  <c r="J31" i="41"/>
  <c r="J30" i="41"/>
  <c r="J29" i="41"/>
  <c r="J28" i="41"/>
  <c r="J27" i="41"/>
  <c r="J26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7"/>
  <c r="J101" i="47"/>
  <c r="J100" i="47"/>
  <c r="J99" i="47"/>
  <c r="J98" i="47"/>
  <c r="J97" i="47"/>
  <c r="J96" i="47"/>
  <c r="J95" i="47"/>
  <c r="J94" i="47"/>
  <c r="J93" i="47"/>
  <c r="J92" i="47"/>
  <c r="J91" i="47"/>
  <c r="J90" i="47"/>
  <c r="J88" i="47"/>
  <c r="J87" i="47"/>
  <c r="J86" i="47"/>
  <c r="J85" i="47"/>
  <c r="J84" i="47"/>
  <c r="J83" i="47"/>
  <c r="J82" i="47"/>
  <c r="J81" i="47"/>
  <c r="J80" i="47"/>
  <c r="J79" i="47"/>
  <c r="J78" i="47"/>
  <c r="J77" i="47"/>
  <c r="J76" i="47"/>
  <c r="J74" i="47"/>
  <c r="J73" i="47"/>
  <c r="J72" i="47"/>
  <c r="J71" i="47"/>
  <c r="J70" i="47"/>
  <c r="J69" i="47"/>
  <c r="J67" i="47"/>
  <c r="J66" i="47"/>
  <c r="J65" i="47"/>
  <c r="J64" i="47"/>
  <c r="J63" i="47"/>
  <c r="J62" i="47"/>
  <c r="J61" i="47"/>
  <c r="J60" i="47"/>
  <c r="J59" i="47"/>
  <c r="J58" i="47"/>
  <c r="J57" i="47"/>
  <c r="J56" i="47"/>
  <c r="J55" i="47"/>
  <c r="J54" i="47"/>
  <c r="J52" i="47"/>
  <c r="J51" i="47"/>
  <c r="J50" i="47"/>
  <c r="J49" i="47"/>
  <c r="J48" i="47"/>
  <c r="J47" i="47"/>
  <c r="J46" i="47"/>
  <c r="J44" i="47"/>
  <c r="J43" i="47"/>
  <c r="J42" i="47"/>
  <c r="J41" i="47"/>
  <c r="J40" i="47"/>
  <c r="J39" i="47"/>
  <c r="J38" i="47"/>
  <c r="J37" i="47"/>
  <c r="J35" i="47"/>
  <c r="J34" i="47"/>
  <c r="J33" i="47"/>
  <c r="J32" i="47"/>
  <c r="J31" i="47"/>
  <c r="J30" i="47"/>
  <c r="J29" i="47"/>
  <c r="J28" i="47"/>
  <c r="J27" i="47"/>
  <c r="J26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5"/>
  <c r="E7" i="45"/>
  <c r="J101" i="45"/>
  <c r="J100" i="45"/>
  <c r="J99" i="45"/>
  <c r="J98" i="45"/>
  <c r="J97" i="45"/>
  <c r="J96" i="45"/>
  <c r="J95" i="45"/>
  <c r="J94" i="45"/>
  <c r="J93" i="45"/>
  <c r="J92" i="45"/>
  <c r="J91" i="45"/>
  <c r="J90" i="45"/>
  <c r="J88" i="45"/>
  <c r="J87" i="45"/>
  <c r="J86" i="45"/>
  <c r="J85" i="45"/>
  <c r="J84" i="45"/>
  <c r="J83" i="45"/>
  <c r="J82" i="45"/>
  <c r="J81" i="45"/>
  <c r="J80" i="45"/>
  <c r="J79" i="45"/>
  <c r="J78" i="45"/>
  <c r="J77" i="45"/>
  <c r="J76" i="45"/>
  <c r="J74" i="45"/>
  <c r="J73" i="45"/>
  <c r="J72" i="45"/>
  <c r="J71" i="45"/>
  <c r="J70" i="45"/>
  <c r="J69" i="45"/>
  <c r="J67" i="45"/>
  <c r="J66" i="45"/>
  <c r="J65" i="45"/>
  <c r="J64" i="45"/>
  <c r="J63" i="45"/>
  <c r="J62" i="45"/>
  <c r="J61" i="45"/>
  <c r="J60" i="45"/>
  <c r="J59" i="45"/>
  <c r="J58" i="45"/>
  <c r="J57" i="45"/>
  <c r="J56" i="45"/>
  <c r="J55" i="45"/>
  <c r="J54" i="45"/>
  <c r="J52" i="45"/>
  <c r="J51" i="45"/>
  <c r="J50" i="45"/>
  <c r="J49" i="45"/>
  <c r="J48" i="45"/>
  <c r="J47" i="45"/>
  <c r="J46" i="45"/>
  <c r="J44" i="45"/>
  <c r="J43" i="45"/>
  <c r="J42" i="45"/>
  <c r="J41" i="45"/>
  <c r="J40" i="45"/>
  <c r="J39" i="45"/>
  <c r="J38" i="45"/>
  <c r="J37" i="45"/>
  <c r="J35" i="45"/>
  <c r="J34" i="45"/>
  <c r="J33" i="45"/>
  <c r="J32" i="45"/>
  <c r="J31" i="45"/>
  <c r="J30" i="45"/>
  <c r="J29" i="45"/>
  <c r="J28" i="45"/>
  <c r="J27" i="45"/>
  <c r="J26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E101" i="45"/>
  <c r="E100" i="45"/>
  <c r="E99" i="45"/>
  <c r="E98" i="45"/>
  <c r="E97" i="45"/>
  <c r="E96" i="45"/>
  <c r="E95" i="45"/>
  <c r="E94" i="45"/>
  <c r="E93" i="45"/>
  <c r="E92" i="45"/>
  <c r="E91" i="45"/>
  <c r="E90" i="45"/>
  <c r="E88" i="45"/>
  <c r="E87" i="45"/>
  <c r="E86" i="45"/>
  <c r="E85" i="45"/>
  <c r="E84" i="45"/>
  <c r="E83" i="45"/>
  <c r="E82" i="45"/>
  <c r="E81" i="45"/>
  <c r="E80" i="45"/>
  <c r="E79" i="45"/>
  <c r="E78" i="45"/>
  <c r="E77" i="45"/>
  <c r="E76" i="45"/>
  <c r="E74" i="45"/>
  <c r="E73" i="45"/>
  <c r="E72" i="45"/>
  <c r="E71" i="45"/>
  <c r="E70" i="45"/>
  <c r="E69" i="45"/>
  <c r="E67" i="45"/>
  <c r="E66" i="45"/>
  <c r="E65" i="45"/>
  <c r="E64" i="45"/>
  <c r="E63" i="45"/>
  <c r="E62" i="45"/>
  <c r="E61" i="45"/>
  <c r="E60" i="45"/>
  <c r="E59" i="45"/>
  <c r="E58" i="45"/>
  <c r="E57" i="45"/>
  <c r="E56" i="45"/>
  <c r="E55" i="45"/>
  <c r="E54" i="45"/>
  <c r="E52" i="45"/>
  <c r="E51" i="45"/>
  <c r="E50" i="45"/>
  <c r="E49" i="45"/>
  <c r="E48" i="45"/>
  <c r="E47" i="45"/>
  <c r="E46" i="45"/>
  <c r="E44" i="45"/>
  <c r="E43" i="45"/>
  <c r="E42" i="45"/>
  <c r="E41" i="45"/>
  <c r="E40" i="45"/>
  <c r="E39" i="45"/>
  <c r="E38" i="45"/>
  <c r="E37" i="45"/>
  <c r="E35" i="45"/>
  <c r="E34" i="45"/>
  <c r="E33" i="45"/>
  <c r="E32" i="45"/>
  <c r="E31" i="45"/>
  <c r="E30" i="45"/>
  <c r="E29" i="45"/>
  <c r="E28" i="45"/>
  <c r="E27" i="45"/>
  <c r="E26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J7" i="50"/>
  <c r="E7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6" i="50"/>
  <c r="J74" i="50"/>
  <c r="J73" i="50"/>
  <c r="J72" i="50"/>
  <c r="J71" i="50"/>
  <c r="J70" i="50"/>
  <c r="J69" i="50"/>
  <c r="J67" i="50"/>
  <c r="J66" i="50"/>
  <c r="J65" i="50"/>
  <c r="J64" i="50"/>
  <c r="J63" i="50"/>
  <c r="J62" i="50"/>
  <c r="J61" i="50"/>
  <c r="J60" i="50"/>
  <c r="J59" i="50"/>
  <c r="J58" i="50"/>
  <c r="J57" i="50"/>
  <c r="J56" i="50"/>
  <c r="J55" i="50"/>
  <c r="J54" i="50"/>
  <c r="J52" i="50"/>
  <c r="J51" i="50"/>
  <c r="J50" i="50"/>
  <c r="J49" i="50"/>
  <c r="J48" i="50"/>
  <c r="J47" i="50"/>
  <c r="J46" i="50"/>
  <c r="J44" i="50"/>
  <c r="J43" i="50"/>
  <c r="J42" i="50"/>
  <c r="J41" i="50"/>
  <c r="J40" i="50"/>
  <c r="J39" i="50"/>
  <c r="J38" i="50"/>
  <c r="J37" i="50"/>
  <c r="J35" i="50"/>
  <c r="J34" i="50"/>
  <c r="J33" i="50"/>
  <c r="J32" i="50"/>
  <c r="J31" i="50"/>
  <c r="J30" i="50"/>
  <c r="J29" i="50"/>
  <c r="J28" i="50"/>
  <c r="J27" i="50"/>
  <c r="J26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E101" i="50"/>
  <c r="E100" i="50"/>
  <c r="E99" i="50"/>
  <c r="E98" i="50"/>
  <c r="E97" i="50"/>
  <c r="E96" i="50"/>
  <c r="E95" i="50"/>
  <c r="E94" i="50"/>
  <c r="E93" i="50"/>
  <c r="E92" i="50"/>
  <c r="E91" i="50"/>
  <c r="E90" i="50"/>
  <c r="E88" i="50"/>
  <c r="E87" i="50"/>
  <c r="E86" i="50"/>
  <c r="E85" i="50"/>
  <c r="E84" i="50"/>
  <c r="E83" i="50"/>
  <c r="E82" i="50"/>
  <c r="E81" i="50"/>
  <c r="E80" i="50"/>
  <c r="E79" i="50"/>
  <c r="E78" i="50"/>
  <c r="E77" i="50"/>
  <c r="E76" i="50"/>
  <c r="E74" i="50"/>
  <c r="E73" i="50"/>
  <c r="E72" i="50"/>
  <c r="E71" i="50"/>
  <c r="E70" i="50"/>
  <c r="E69" i="50"/>
  <c r="E67" i="50"/>
  <c r="E66" i="50"/>
  <c r="E65" i="50"/>
  <c r="E64" i="50"/>
  <c r="E63" i="50"/>
  <c r="E62" i="50"/>
  <c r="E61" i="50"/>
  <c r="E60" i="50"/>
  <c r="E59" i="50"/>
  <c r="E58" i="50"/>
  <c r="E57" i="50"/>
  <c r="E56" i="50"/>
  <c r="E55" i="50"/>
  <c r="E54" i="50"/>
  <c r="E52" i="50"/>
  <c r="E51" i="50"/>
  <c r="E50" i="50"/>
  <c r="E49" i="50"/>
  <c r="E48" i="50"/>
  <c r="E47" i="50"/>
  <c r="E46" i="50"/>
  <c r="E44" i="50"/>
  <c r="E43" i="50"/>
  <c r="E42" i="50"/>
  <c r="E41" i="50"/>
  <c r="E40" i="50"/>
  <c r="E39" i="50"/>
  <c r="E38" i="50"/>
  <c r="E37" i="50"/>
  <c r="E35" i="50"/>
  <c r="E34" i="50"/>
  <c r="E33" i="50"/>
  <c r="E32" i="50"/>
  <c r="E31" i="50"/>
  <c r="E30" i="50"/>
  <c r="E29" i="50"/>
  <c r="E28" i="50"/>
  <c r="E27" i="50"/>
  <c r="E26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J7" i="49"/>
  <c r="E7" i="49"/>
  <c r="J101" i="49"/>
  <c r="J100" i="49"/>
  <c r="J99" i="49"/>
  <c r="J98" i="49"/>
  <c r="J97" i="49"/>
  <c r="J96" i="49"/>
  <c r="J95" i="49"/>
  <c r="J94" i="49"/>
  <c r="J93" i="49"/>
  <c r="J92" i="49"/>
  <c r="J91" i="49"/>
  <c r="J90" i="49"/>
  <c r="J88" i="49"/>
  <c r="J87" i="49"/>
  <c r="J86" i="49"/>
  <c r="J85" i="49"/>
  <c r="J84" i="49"/>
  <c r="J83" i="49"/>
  <c r="J82" i="49"/>
  <c r="J81" i="49"/>
  <c r="J80" i="49"/>
  <c r="J79" i="49"/>
  <c r="J78" i="49"/>
  <c r="J77" i="49"/>
  <c r="J76" i="49"/>
  <c r="J74" i="49"/>
  <c r="J73" i="49"/>
  <c r="J72" i="49"/>
  <c r="J71" i="49"/>
  <c r="J70" i="49"/>
  <c r="J69" i="49"/>
  <c r="J67" i="49"/>
  <c r="J66" i="49"/>
  <c r="J65" i="49"/>
  <c r="J64" i="49"/>
  <c r="J63" i="49"/>
  <c r="J62" i="49"/>
  <c r="J61" i="49"/>
  <c r="J60" i="49"/>
  <c r="J59" i="49"/>
  <c r="J58" i="49"/>
  <c r="J57" i="49"/>
  <c r="J56" i="49"/>
  <c r="J55" i="49"/>
  <c r="J54" i="49"/>
  <c r="J52" i="49"/>
  <c r="J51" i="49"/>
  <c r="J50" i="49"/>
  <c r="J49" i="49"/>
  <c r="J48" i="49"/>
  <c r="J47" i="49"/>
  <c r="J46" i="49"/>
  <c r="J44" i="49"/>
  <c r="J43" i="49"/>
  <c r="J42" i="49"/>
  <c r="J41" i="49"/>
  <c r="J40" i="49"/>
  <c r="J39" i="49"/>
  <c r="J38" i="49"/>
  <c r="J37" i="49"/>
  <c r="J35" i="49"/>
  <c r="J34" i="49"/>
  <c r="J33" i="49"/>
  <c r="J32" i="49"/>
  <c r="J31" i="49"/>
  <c r="J30" i="49"/>
  <c r="J29" i="49"/>
  <c r="J28" i="49"/>
  <c r="J27" i="49"/>
  <c r="J26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E101" i="49"/>
  <c r="E100" i="49"/>
  <c r="E99" i="49"/>
  <c r="E98" i="49"/>
  <c r="E97" i="49"/>
  <c r="E96" i="49"/>
  <c r="E95" i="49"/>
  <c r="E94" i="49"/>
  <c r="E93" i="49"/>
  <c r="E92" i="49"/>
  <c r="E91" i="49"/>
  <c r="E90" i="49"/>
  <c r="E88" i="49"/>
  <c r="E87" i="49"/>
  <c r="E86" i="49"/>
  <c r="E85" i="49"/>
  <c r="E84" i="49"/>
  <c r="E83" i="49"/>
  <c r="E82" i="49"/>
  <c r="E81" i="49"/>
  <c r="E80" i="49"/>
  <c r="E79" i="49"/>
  <c r="E78" i="49"/>
  <c r="E77" i="49"/>
  <c r="E76" i="49"/>
  <c r="E74" i="49"/>
  <c r="E73" i="49"/>
  <c r="E72" i="49"/>
  <c r="E71" i="49"/>
  <c r="E70" i="49"/>
  <c r="E69" i="49"/>
  <c r="E67" i="49"/>
  <c r="E66" i="49"/>
  <c r="E65" i="49"/>
  <c r="E64" i="49"/>
  <c r="E63" i="49"/>
  <c r="E62" i="49"/>
  <c r="E61" i="49"/>
  <c r="E60" i="49"/>
  <c r="E59" i="49"/>
  <c r="E58" i="49"/>
  <c r="E57" i="49"/>
  <c r="E56" i="49"/>
  <c r="E55" i="49"/>
  <c r="E54" i="49"/>
  <c r="E52" i="49"/>
  <c r="E51" i="49"/>
  <c r="E50" i="49"/>
  <c r="E49" i="49"/>
  <c r="E48" i="49"/>
  <c r="E47" i="49"/>
  <c r="E46" i="49"/>
  <c r="E44" i="49"/>
  <c r="E43" i="49"/>
  <c r="E42" i="49"/>
  <c r="E41" i="49"/>
  <c r="E40" i="49"/>
  <c r="E39" i="49"/>
  <c r="E38" i="49"/>
  <c r="E37" i="49"/>
  <c r="E35" i="49"/>
  <c r="E34" i="49"/>
  <c r="E33" i="49"/>
  <c r="E32" i="49"/>
  <c r="E31" i="49"/>
  <c r="E30" i="49"/>
  <c r="E29" i="49"/>
  <c r="E28" i="49"/>
  <c r="E27" i="49"/>
  <c r="E26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J7" i="48"/>
  <c r="J101" i="48"/>
  <c r="J100" i="48"/>
  <c r="J99" i="48"/>
  <c r="J98" i="48"/>
  <c r="J97" i="48"/>
  <c r="J96" i="48"/>
  <c r="J95" i="48"/>
  <c r="J94" i="48"/>
  <c r="J93" i="48"/>
  <c r="J92" i="48"/>
  <c r="J91" i="48"/>
  <c r="J90" i="48"/>
  <c r="J88" i="48"/>
  <c r="J87" i="48"/>
  <c r="J86" i="48"/>
  <c r="J85" i="48"/>
  <c r="J84" i="48"/>
  <c r="J83" i="48"/>
  <c r="J82" i="48"/>
  <c r="J81" i="48"/>
  <c r="J80" i="48"/>
  <c r="J79" i="48"/>
  <c r="J78" i="48"/>
  <c r="J77" i="48"/>
  <c r="J76" i="48"/>
  <c r="J74" i="48"/>
  <c r="J73" i="48"/>
  <c r="J72" i="48"/>
  <c r="J71" i="48"/>
  <c r="J70" i="48"/>
  <c r="J69" i="48"/>
  <c r="J67" i="48"/>
  <c r="J66" i="48"/>
  <c r="J65" i="48"/>
  <c r="J64" i="48"/>
  <c r="J63" i="48"/>
  <c r="J62" i="48"/>
  <c r="J61" i="48"/>
  <c r="J60" i="48"/>
  <c r="J59" i="48"/>
  <c r="J58" i="48"/>
  <c r="J57" i="48"/>
  <c r="J56" i="48"/>
  <c r="J55" i="48"/>
  <c r="J54" i="48"/>
  <c r="J52" i="48"/>
  <c r="J51" i="48"/>
  <c r="J50" i="48"/>
  <c r="J49" i="48"/>
  <c r="J48" i="48"/>
  <c r="J47" i="48"/>
  <c r="J46" i="48"/>
  <c r="J44" i="48"/>
  <c r="J43" i="48"/>
  <c r="J42" i="48"/>
  <c r="J41" i="48"/>
  <c r="J40" i="48"/>
  <c r="J39" i="48"/>
  <c r="J38" i="48"/>
  <c r="J37" i="48"/>
  <c r="J35" i="48"/>
  <c r="J34" i="48"/>
  <c r="J33" i="48"/>
  <c r="J32" i="48"/>
  <c r="J31" i="48"/>
  <c r="J30" i="48"/>
  <c r="J29" i="48"/>
  <c r="J28" i="48"/>
  <c r="J27" i="48"/>
  <c r="J26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E7" i="48"/>
  <c r="E101" i="48"/>
  <c r="E100" i="48"/>
  <c r="E99" i="48"/>
  <c r="E98" i="48"/>
  <c r="E97" i="48"/>
  <c r="E96" i="48"/>
  <c r="E95" i="48"/>
  <c r="E94" i="48"/>
  <c r="E93" i="48"/>
  <c r="E92" i="48"/>
  <c r="E91" i="48"/>
  <c r="E90" i="48"/>
  <c r="E88" i="48"/>
  <c r="E87" i="48"/>
  <c r="E86" i="48"/>
  <c r="E85" i="48"/>
  <c r="E84" i="48"/>
  <c r="E83" i="48"/>
  <c r="E82" i="48"/>
  <c r="E81" i="48"/>
  <c r="E80" i="48"/>
  <c r="E79" i="48"/>
  <c r="E78" i="48"/>
  <c r="E77" i="48"/>
  <c r="E76" i="48"/>
  <c r="E74" i="48"/>
  <c r="E73" i="48"/>
  <c r="E72" i="48"/>
  <c r="E71" i="48"/>
  <c r="E70" i="48"/>
  <c r="E69" i="48"/>
  <c r="E67" i="48"/>
  <c r="E66" i="48"/>
  <c r="E65" i="48"/>
  <c r="E64" i="48"/>
  <c r="E63" i="48"/>
  <c r="E62" i="48"/>
  <c r="E61" i="48"/>
  <c r="E60" i="48"/>
  <c r="E59" i="48"/>
  <c r="E58" i="48"/>
  <c r="E57" i="48"/>
  <c r="E56" i="48"/>
  <c r="E55" i="48"/>
  <c r="E54" i="48"/>
  <c r="E52" i="48"/>
  <c r="E51" i="48"/>
  <c r="E50" i="48"/>
  <c r="E49" i="48"/>
  <c r="E48" i="48"/>
  <c r="E47" i="48"/>
  <c r="E46" i="48"/>
  <c r="E44" i="48"/>
  <c r="E43" i="48"/>
  <c r="E42" i="48"/>
  <c r="E41" i="48"/>
  <c r="E40" i="48"/>
  <c r="E39" i="48"/>
  <c r="E38" i="48"/>
  <c r="E37" i="48"/>
  <c r="E35" i="48"/>
  <c r="E34" i="48"/>
  <c r="E33" i="48"/>
  <c r="E32" i="48"/>
  <c r="E31" i="48"/>
  <c r="E30" i="48"/>
  <c r="E29" i="48"/>
  <c r="E28" i="48"/>
  <c r="E27" i="48"/>
  <c r="E26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38"/>
  <c r="J7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4" i="38"/>
  <c r="J73" i="38"/>
  <c r="J72" i="38"/>
  <c r="J71" i="38"/>
  <c r="J70" i="38"/>
  <c r="J69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2" i="38"/>
  <c r="J51" i="38"/>
  <c r="J50" i="38"/>
  <c r="J49" i="38"/>
  <c r="J48" i="38"/>
  <c r="J47" i="38"/>
  <c r="J46" i="38"/>
  <c r="J44" i="38"/>
  <c r="J43" i="38"/>
  <c r="J42" i="38"/>
  <c r="J41" i="38"/>
  <c r="J40" i="38"/>
  <c r="J39" i="38"/>
  <c r="J38" i="38"/>
  <c r="J37" i="38"/>
  <c r="J35" i="38"/>
  <c r="J34" i="38"/>
  <c r="J33" i="38"/>
  <c r="J32" i="38"/>
  <c r="J31" i="38"/>
  <c r="J30" i="38"/>
  <c r="J29" i="38"/>
  <c r="J28" i="38"/>
  <c r="J27" i="38"/>
  <c r="J26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E101" i="38"/>
  <c r="E100" i="38"/>
  <c r="E99" i="38"/>
  <c r="E98" i="38"/>
  <c r="E97" i="38"/>
  <c r="E96" i="38"/>
  <c r="E95" i="38"/>
  <c r="E94" i="38"/>
  <c r="E93" i="38"/>
  <c r="E92" i="38"/>
  <c r="E91" i="38"/>
  <c r="E90" i="38"/>
  <c r="E88" i="38"/>
  <c r="E87" i="38"/>
  <c r="E86" i="38"/>
  <c r="E85" i="38"/>
  <c r="E84" i="38"/>
  <c r="E83" i="38"/>
  <c r="E82" i="38"/>
  <c r="E81" i="38"/>
  <c r="E80" i="38"/>
  <c r="E79" i="38"/>
  <c r="E78" i="38"/>
  <c r="E77" i="38"/>
  <c r="E76" i="38"/>
  <c r="E74" i="38"/>
  <c r="E73" i="38"/>
  <c r="E72" i="38"/>
  <c r="E71" i="38"/>
  <c r="E70" i="38"/>
  <c r="E69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E55" i="38"/>
  <c r="E54" i="38"/>
  <c r="E52" i="38"/>
  <c r="E51" i="38"/>
  <c r="E50" i="38"/>
  <c r="E49" i="38"/>
  <c r="E48" i="38"/>
  <c r="E47" i="38"/>
  <c r="E46" i="38"/>
  <c r="E44" i="38"/>
  <c r="E43" i="38"/>
  <c r="E42" i="38"/>
  <c r="E41" i="38"/>
  <c r="E40" i="38"/>
  <c r="E39" i="38"/>
  <c r="E38" i="38"/>
  <c r="E37" i="38"/>
  <c r="E35" i="38"/>
  <c r="E34" i="38"/>
  <c r="E33" i="38"/>
  <c r="E32" i="38"/>
  <c r="E31" i="38"/>
  <c r="E30" i="38"/>
  <c r="E29" i="38"/>
  <c r="E28" i="38"/>
  <c r="E27" i="38"/>
  <c r="E26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J7" i="37"/>
  <c r="J7" i="36"/>
  <c r="E7" i="36"/>
  <c r="E8" i="36"/>
  <c r="E9" i="36"/>
  <c r="E10" i="36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4" i="37"/>
  <c r="J73" i="37"/>
  <c r="J72" i="37"/>
  <c r="J71" i="37"/>
  <c r="J70" i="37"/>
  <c r="J69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2" i="37"/>
  <c r="J51" i="37"/>
  <c r="J50" i="37"/>
  <c r="J49" i="37"/>
  <c r="J48" i="37"/>
  <c r="J47" i="37"/>
  <c r="J46" i="37"/>
  <c r="J44" i="37"/>
  <c r="J43" i="37"/>
  <c r="J42" i="37"/>
  <c r="J41" i="37"/>
  <c r="J40" i="37"/>
  <c r="J39" i="37"/>
  <c r="J38" i="37"/>
  <c r="J37" i="37"/>
  <c r="J35" i="37"/>
  <c r="J34" i="37"/>
  <c r="J33" i="37"/>
  <c r="J32" i="37"/>
  <c r="J31" i="37"/>
  <c r="J30" i="37"/>
  <c r="J29" i="37"/>
  <c r="J28" i="37"/>
  <c r="J27" i="37"/>
  <c r="J26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91" i="36"/>
  <c r="J92" i="36"/>
  <c r="J93" i="36"/>
  <c r="J94" i="36"/>
  <c r="J95" i="36"/>
  <c r="J96" i="36"/>
  <c r="J97" i="36"/>
  <c r="J98" i="36"/>
  <c r="J99" i="36"/>
  <c r="J100" i="36"/>
  <c r="J101" i="36"/>
  <c r="J90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76" i="36"/>
  <c r="J70" i="36"/>
  <c r="J71" i="36"/>
  <c r="J72" i="36"/>
  <c r="J73" i="36"/>
  <c r="J7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47" i="36"/>
  <c r="J48" i="36"/>
  <c r="J49" i="36"/>
  <c r="J50" i="36"/>
  <c r="J51" i="36"/>
  <c r="J52" i="36"/>
  <c r="J46" i="36"/>
  <c r="J38" i="36"/>
  <c r="J39" i="36"/>
  <c r="J40" i="36"/>
  <c r="J41" i="36"/>
  <c r="J42" i="36"/>
  <c r="J43" i="36"/>
  <c r="J44" i="36"/>
  <c r="J37" i="36"/>
  <c r="J27" i="36"/>
  <c r="J28" i="36"/>
  <c r="J29" i="36"/>
  <c r="J30" i="36"/>
  <c r="J31" i="36"/>
  <c r="J32" i="36"/>
  <c r="J33" i="36"/>
  <c r="J34" i="36"/>
  <c r="J35" i="36"/>
  <c r="J26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A54" i="43"/>
  <c r="E54" i="36"/>
  <c r="A47" i="43"/>
  <c r="A48" i="43"/>
  <c r="A49" i="43"/>
  <c r="A50" i="43"/>
  <c r="A51" i="43"/>
  <c r="A52" i="43"/>
  <c r="E47" i="36"/>
  <c r="E48" i="36"/>
  <c r="E49" i="36"/>
  <c r="E50" i="36"/>
  <c r="E51" i="36"/>
  <c r="E52" i="36"/>
  <c r="A46" i="43"/>
  <c r="E46" i="36"/>
  <c r="A38" i="43"/>
  <c r="A39" i="43"/>
  <c r="A40" i="43"/>
  <c r="A41" i="43"/>
  <c r="A42" i="43"/>
  <c r="A43" i="43"/>
  <c r="A44" i="43"/>
  <c r="E38" i="36"/>
  <c r="E39" i="36"/>
  <c r="E40" i="36"/>
  <c r="E41" i="36"/>
  <c r="E42" i="36"/>
  <c r="E43" i="36"/>
  <c r="E44" i="36"/>
  <c r="A37" i="43"/>
  <c r="E37" i="36"/>
  <c r="A27" i="43"/>
  <c r="A28" i="43"/>
  <c r="A29" i="43"/>
  <c r="A30" i="43"/>
  <c r="A31" i="43"/>
  <c r="A32" i="43"/>
  <c r="A33" i="43"/>
  <c r="A34" i="43"/>
  <c r="A35" i="43"/>
  <c r="E27" i="36"/>
  <c r="E28" i="36"/>
  <c r="E29" i="36"/>
  <c r="E30" i="36"/>
  <c r="E31" i="36"/>
  <c r="E32" i="36"/>
  <c r="E33" i="36"/>
  <c r="E34" i="36"/>
  <c r="E35" i="36"/>
  <c r="A26" i="43"/>
  <c r="E26" i="36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A7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4" i="43"/>
  <c r="A73" i="43"/>
  <c r="A72" i="43"/>
  <c r="A71" i="43"/>
  <c r="A70" i="43"/>
  <c r="A69" i="43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4" i="36"/>
  <c r="E73" i="36"/>
  <c r="E72" i="36"/>
  <c r="E71" i="36"/>
  <c r="E70" i="36"/>
  <c r="E69" i="36"/>
  <c r="J69" i="36" l="1"/>
  <c r="J54" i="37"/>
  <c r="J53" i="37"/>
  <c r="J54" i="36"/>
  <c r="E7" i="39"/>
  <c r="G7" i="39"/>
  <c r="E7" i="40"/>
  <c r="G7" i="40"/>
  <c r="E7" i="46"/>
  <c r="G7" i="46"/>
  <c r="E7" i="41"/>
  <c r="G7" i="41"/>
  <c r="L69" i="39"/>
  <c r="L60" i="39"/>
  <c r="L29" i="40"/>
  <c r="E23" i="40"/>
  <c r="L20" i="40"/>
  <c r="N16" i="40"/>
  <c r="E15" i="40"/>
  <c r="L14" i="40"/>
  <c r="L9" i="40"/>
  <c r="N8" i="40"/>
  <c r="G86" i="43"/>
  <c r="G85" i="43"/>
  <c r="G63" i="43"/>
  <c r="G57" i="43"/>
  <c r="A45" i="43"/>
  <c r="G43" i="43"/>
  <c r="G39" i="43"/>
  <c r="G15" i="43"/>
  <c r="L87" i="36"/>
  <c r="N81" i="36"/>
  <c r="L81" i="36"/>
  <c r="N71" i="36"/>
  <c r="N64" i="36"/>
  <c r="L62" i="36"/>
  <c r="G39" i="36"/>
  <c r="L38" i="36"/>
  <c r="N34" i="36"/>
  <c r="N33" i="36"/>
  <c r="N28" i="36"/>
  <c r="N27" i="36"/>
  <c r="L21" i="36"/>
  <c r="N17" i="36"/>
  <c r="N15" i="36"/>
  <c r="L8" i="36"/>
  <c r="L101" i="37"/>
  <c r="N101" i="37"/>
  <c r="L100" i="37"/>
  <c r="N100" i="37"/>
  <c r="L99" i="37"/>
  <c r="N97" i="37"/>
  <c r="L96" i="37"/>
  <c r="N96" i="37"/>
  <c r="N93" i="37"/>
  <c r="L92" i="37"/>
  <c r="N92" i="37"/>
  <c r="N91" i="37"/>
  <c r="L90" i="37"/>
  <c r="N90" i="37"/>
  <c r="J89" i="37"/>
  <c r="L88" i="37"/>
  <c r="N88" i="37"/>
  <c r="L87" i="37"/>
  <c r="N87" i="37"/>
  <c r="L86" i="37"/>
  <c r="N86" i="37"/>
  <c r="L85" i="37"/>
  <c r="N85" i="37"/>
  <c r="L84" i="37"/>
  <c r="N84" i="37"/>
  <c r="L83" i="37"/>
  <c r="N83" i="37"/>
  <c r="L82" i="37"/>
  <c r="N82" i="37"/>
  <c r="L81" i="37"/>
  <c r="N81" i="37"/>
  <c r="L80" i="37"/>
  <c r="N80" i="37"/>
  <c r="L79" i="37"/>
  <c r="N79" i="37"/>
  <c r="L78" i="37"/>
  <c r="N78" i="37"/>
  <c r="L77" i="37"/>
  <c r="N77" i="37"/>
  <c r="N76" i="37"/>
  <c r="L74" i="37"/>
  <c r="N74" i="37"/>
  <c r="L73" i="37"/>
  <c r="N73" i="37"/>
  <c r="M73" i="37"/>
  <c r="N72" i="37"/>
  <c r="L71" i="37"/>
  <c r="N71" i="37"/>
  <c r="N70" i="37"/>
  <c r="L70" i="37"/>
  <c r="M70" i="37"/>
  <c r="L69" i="37"/>
  <c r="N69" i="37"/>
  <c r="L67" i="37"/>
  <c r="N67" i="37"/>
  <c r="M66" i="37"/>
  <c r="N66" i="37"/>
  <c r="L65" i="37"/>
  <c r="N65" i="37"/>
  <c r="M65" i="37"/>
  <c r="L64" i="37"/>
  <c r="N64" i="37"/>
  <c r="L63" i="37"/>
  <c r="N63" i="37"/>
  <c r="L62" i="37"/>
  <c r="N62" i="37"/>
  <c r="N61" i="37"/>
  <c r="L61" i="37"/>
  <c r="L60" i="37"/>
  <c r="N60" i="37"/>
  <c r="L59" i="37"/>
  <c r="N59" i="37"/>
  <c r="L58" i="37"/>
  <c r="N58" i="37"/>
  <c r="N57" i="37"/>
  <c r="L57" i="37"/>
  <c r="L56" i="37"/>
  <c r="N56" i="37"/>
  <c r="L55" i="37"/>
  <c r="N55" i="37"/>
  <c r="L52" i="37"/>
  <c r="N52" i="37"/>
  <c r="L51" i="37"/>
  <c r="N51" i="37"/>
  <c r="M51" i="37"/>
  <c r="L50" i="37"/>
  <c r="L49" i="37"/>
  <c r="N49" i="37"/>
  <c r="L48" i="37"/>
  <c r="N48" i="37"/>
  <c r="M48" i="37"/>
  <c r="L47" i="37"/>
  <c r="N47" i="37"/>
  <c r="G46" i="37"/>
  <c r="M44" i="37"/>
  <c r="N44" i="37"/>
  <c r="G43" i="37"/>
  <c r="L42" i="37"/>
  <c r="N42" i="37"/>
  <c r="M41" i="37"/>
  <c r="N41" i="37"/>
  <c r="M40" i="37"/>
  <c r="G40" i="37"/>
  <c r="L39" i="37"/>
  <c r="N39" i="37"/>
  <c r="M38" i="37"/>
  <c r="N38" i="37"/>
  <c r="J36" i="37"/>
  <c r="N37" i="37"/>
  <c r="N35" i="37"/>
  <c r="M34" i="37"/>
  <c r="N34" i="37"/>
  <c r="N33" i="37"/>
  <c r="M32" i="37"/>
  <c r="N32" i="37"/>
  <c r="N31" i="37"/>
  <c r="M30" i="37"/>
  <c r="N30" i="37"/>
  <c r="L29" i="37"/>
  <c r="N29" i="37"/>
  <c r="L28" i="37"/>
  <c r="N28" i="37"/>
  <c r="L27" i="37"/>
  <c r="L22" i="37"/>
  <c r="N22" i="37"/>
  <c r="N21" i="37"/>
  <c r="L20" i="37"/>
  <c r="L18" i="37"/>
  <c r="N18" i="37"/>
  <c r="N17" i="37"/>
  <c r="L16" i="37"/>
  <c r="L14" i="37"/>
  <c r="N14" i="37"/>
  <c r="N13" i="37"/>
  <c r="L12" i="37"/>
  <c r="N12" i="37"/>
  <c r="N11" i="37"/>
  <c r="L10" i="37"/>
  <c r="N10" i="37"/>
  <c r="L9" i="37"/>
  <c r="N9" i="37"/>
  <c r="L8" i="37"/>
  <c r="N8" i="37"/>
  <c r="L7" i="37"/>
  <c r="N7" i="37"/>
  <c r="L101" i="38"/>
  <c r="N101" i="38"/>
  <c r="L100" i="38"/>
  <c r="N100" i="38"/>
  <c r="L99" i="38"/>
  <c r="N99" i="38"/>
  <c r="L98" i="38"/>
  <c r="N98" i="38"/>
  <c r="L97" i="38"/>
  <c r="N97" i="38"/>
  <c r="L96" i="38"/>
  <c r="N96" i="38"/>
  <c r="L95" i="38"/>
  <c r="N95" i="38"/>
  <c r="L94" i="38"/>
  <c r="N94" i="38"/>
  <c r="L93" i="38"/>
  <c r="N93" i="38"/>
  <c r="L92" i="38"/>
  <c r="N92" i="38"/>
  <c r="L91" i="38"/>
  <c r="N91" i="38"/>
  <c r="L90" i="38"/>
  <c r="N90" i="38"/>
  <c r="E89" i="38"/>
  <c r="L88" i="38"/>
  <c r="N88" i="38"/>
  <c r="L87" i="38"/>
  <c r="N87" i="38"/>
  <c r="L86" i="38"/>
  <c r="N86" i="38"/>
  <c r="L85" i="38"/>
  <c r="N85" i="38"/>
  <c r="N84" i="38"/>
  <c r="L84" i="38"/>
  <c r="M84" i="38"/>
  <c r="L83" i="38"/>
  <c r="N83" i="38"/>
  <c r="L82" i="38"/>
  <c r="N82" i="38"/>
  <c r="L81" i="38"/>
  <c r="N81" i="38"/>
  <c r="N80" i="38"/>
  <c r="L80" i="38"/>
  <c r="M80" i="38"/>
  <c r="L79" i="38"/>
  <c r="N79" i="38"/>
  <c r="L78" i="38"/>
  <c r="L77" i="38"/>
  <c r="L76" i="38"/>
  <c r="N74" i="38"/>
  <c r="M73" i="38"/>
  <c r="N73" i="38"/>
  <c r="N72" i="38"/>
  <c r="M71" i="38"/>
  <c r="N71" i="38"/>
  <c r="L70" i="38"/>
  <c r="N70" i="38"/>
  <c r="M69" i="38"/>
  <c r="L67" i="38"/>
  <c r="M67" i="38"/>
  <c r="N67" i="38"/>
  <c r="N66" i="38"/>
  <c r="M65" i="38"/>
  <c r="N65" i="38"/>
  <c r="G65" i="38"/>
  <c r="N64" i="38"/>
  <c r="M63" i="38"/>
  <c r="N63" i="38"/>
  <c r="G63" i="38"/>
  <c r="L62" i="38"/>
  <c r="N62" i="38"/>
  <c r="M61" i="38"/>
  <c r="N61" i="38"/>
  <c r="N60" i="38"/>
  <c r="G60" i="38"/>
  <c r="L59" i="38"/>
  <c r="N59" i="38"/>
  <c r="N58" i="38"/>
  <c r="L57" i="38"/>
  <c r="N57" i="38"/>
  <c r="G57" i="38"/>
  <c r="N56" i="38"/>
  <c r="L55" i="38"/>
  <c r="N55" i="38"/>
  <c r="M55" i="38"/>
  <c r="N54" i="38"/>
  <c r="J53" i="38"/>
  <c r="L52" i="38"/>
  <c r="N52" i="38"/>
  <c r="M52" i="38"/>
  <c r="L51" i="38"/>
  <c r="N51" i="38"/>
  <c r="N50" i="38"/>
  <c r="M50" i="38"/>
  <c r="G50" i="38"/>
  <c r="L49" i="38"/>
  <c r="N49" i="38"/>
  <c r="M49" i="38"/>
  <c r="N48" i="38"/>
  <c r="G47" i="38"/>
  <c r="L40" i="38"/>
  <c r="N40" i="38"/>
  <c r="G39" i="38"/>
  <c r="L35" i="38"/>
  <c r="N35" i="38"/>
  <c r="L34" i="38"/>
  <c r="N34" i="38"/>
  <c r="L31" i="38"/>
  <c r="N31" i="38"/>
  <c r="L30" i="38"/>
  <c r="N29" i="38"/>
  <c r="L28" i="38"/>
  <c r="N28" i="38"/>
  <c r="N27" i="38"/>
  <c r="L26" i="38"/>
  <c r="N26" i="38"/>
  <c r="E25" i="38"/>
  <c r="L24" i="38"/>
  <c r="N24" i="38"/>
  <c r="L23" i="38"/>
  <c r="N23" i="38"/>
  <c r="L22" i="38"/>
  <c r="N22" i="38"/>
  <c r="L21" i="38"/>
  <c r="N21" i="38"/>
  <c r="L20" i="38"/>
  <c r="N20" i="38"/>
  <c r="L19" i="38"/>
  <c r="N19" i="38"/>
  <c r="L18" i="38"/>
  <c r="N18" i="38"/>
  <c r="L17" i="38"/>
  <c r="N17" i="38"/>
  <c r="L16" i="38"/>
  <c r="N16" i="38"/>
  <c r="L15" i="38"/>
  <c r="N15" i="38"/>
  <c r="L14" i="38"/>
  <c r="N14" i="38"/>
  <c r="L13" i="38"/>
  <c r="N13" i="38"/>
  <c r="L12" i="38"/>
  <c r="N12" i="38"/>
  <c r="L11" i="38"/>
  <c r="N11" i="38"/>
  <c r="L10" i="38"/>
  <c r="N10" i="38"/>
  <c r="L9" i="38"/>
  <c r="N9" i="38"/>
  <c r="L8" i="38"/>
  <c r="N8" i="38"/>
  <c r="L7" i="38"/>
  <c r="N7" i="38"/>
  <c r="L101" i="48"/>
  <c r="N101" i="48"/>
  <c r="L100" i="48"/>
  <c r="N100" i="48"/>
  <c r="L99" i="48"/>
  <c r="N99" i="48"/>
  <c r="L98" i="48"/>
  <c r="N98" i="48"/>
  <c r="L97" i="48"/>
  <c r="N97" i="48"/>
  <c r="L96" i="48"/>
  <c r="N96" i="48"/>
  <c r="L95" i="48"/>
  <c r="N95" i="48"/>
  <c r="L94" i="48"/>
  <c r="N94" i="48"/>
  <c r="L93" i="48"/>
  <c r="N93" i="48"/>
  <c r="L92" i="48"/>
  <c r="N92" i="48"/>
  <c r="L91" i="48"/>
  <c r="M88" i="48"/>
  <c r="L87" i="48"/>
  <c r="N87" i="48"/>
  <c r="L86" i="48"/>
  <c r="L85" i="48"/>
  <c r="N85" i="48"/>
  <c r="M84" i="48"/>
  <c r="L83" i="48"/>
  <c r="N83" i="48"/>
  <c r="L82" i="48"/>
  <c r="N82" i="48"/>
  <c r="L81" i="48"/>
  <c r="N81" i="48"/>
  <c r="M80" i="48"/>
  <c r="L79" i="48"/>
  <c r="N79" i="48"/>
  <c r="G79" i="48"/>
  <c r="L78" i="48"/>
  <c r="L77" i="48"/>
  <c r="J75" i="48"/>
  <c r="L74" i="48"/>
  <c r="N74" i="48"/>
  <c r="M74" i="48"/>
  <c r="L73" i="48"/>
  <c r="N73" i="48"/>
  <c r="N72" i="48"/>
  <c r="L71" i="48"/>
  <c r="L67" i="48"/>
  <c r="N66" i="48"/>
  <c r="N65" i="48"/>
  <c r="L64" i="48"/>
  <c r="L63" i="48"/>
  <c r="L60" i="48"/>
  <c r="L59" i="48"/>
  <c r="N59" i="48"/>
  <c r="N58" i="48"/>
  <c r="N57" i="48"/>
  <c r="L56" i="48"/>
  <c r="L55" i="48"/>
  <c r="L50" i="48"/>
  <c r="N49" i="48"/>
  <c r="L48" i="48"/>
  <c r="N48" i="48"/>
  <c r="L46" i="48"/>
  <c r="N46" i="48"/>
  <c r="L44" i="48"/>
  <c r="N43" i="48"/>
  <c r="L42" i="48"/>
  <c r="N42" i="48"/>
  <c r="N41" i="48"/>
  <c r="L40" i="48"/>
  <c r="N40" i="48"/>
  <c r="N39" i="48"/>
  <c r="L38" i="48"/>
  <c r="N37" i="48"/>
  <c r="N35" i="48"/>
  <c r="L34" i="48"/>
  <c r="N34" i="48"/>
  <c r="N33" i="48"/>
  <c r="L32" i="48"/>
  <c r="N32" i="48"/>
  <c r="L31" i="48"/>
  <c r="N31" i="48"/>
  <c r="L30" i="48"/>
  <c r="N30" i="48"/>
  <c r="L29" i="48"/>
  <c r="N29" i="48"/>
  <c r="L28" i="48"/>
  <c r="N28" i="48"/>
  <c r="L27" i="48"/>
  <c r="N27" i="48"/>
  <c r="L26" i="48"/>
  <c r="N26" i="48"/>
  <c r="E25" i="48"/>
  <c r="L24" i="48"/>
  <c r="N24" i="48"/>
  <c r="L23" i="48"/>
  <c r="N23" i="48"/>
  <c r="L22" i="48"/>
  <c r="N22" i="48"/>
  <c r="L21" i="48"/>
  <c r="N21" i="48"/>
  <c r="L20" i="48"/>
  <c r="N20" i="48"/>
  <c r="L19" i="48"/>
  <c r="N19" i="48"/>
  <c r="L18" i="48"/>
  <c r="N18" i="48"/>
  <c r="L17" i="48"/>
  <c r="N17" i="48"/>
  <c r="L16" i="48"/>
  <c r="N16" i="48"/>
  <c r="L15" i="48"/>
  <c r="N15" i="48"/>
  <c r="L14" i="48"/>
  <c r="N14" i="48"/>
  <c r="L13" i="48"/>
  <c r="N13" i="48"/>
  <c r="L12" i="48"/>
  <c r="N12" i="48"/>
  <c r="L11" i="48"/>
  <c r="N11" i="48"/>
  <c r="L10" i="48"/>
  <c r="N10" i="48"/>
  <c r="L9" i="48"/>
  <c r="N9" i="48"/>
  <c r="L8" i="48"/>
  <c r="N8" i="48"/>
  <c r="L7" i="48"/>
  <c r="N7" i="48"/>
  <c r="L101" i="49"/>
  <c r="N101" i="49"/>
  <c r="L100" i="49"/>
  <c r="N100" i="49"/>
  <c r="L99" i="49"/>
  <c r="N99" i="49"/>
  <c r="N98" i="49"/>
  <c r="L98" i="49"/>
  <c r="L97" i="49"/>
  <c r="N97" i="49"/>
  <c r="L96" i="49"/>
  <c r="N96" i="49"/>
  <c r="L95" i="49"/>
  <c r="N95" i="49"/>
  <c r="N94" i="49"/>
  <c r="L94" i="49"/>
  <c r="L93" i="49"/>
  <c r="N93" i="49"/>
  <c r="L92" i="49"/>
  <c r="N92" i="49"/>
  <c r="L91" i="49"/>
  <c r="L90" i="49"/>
  <c r="L87" i="49"/>
  <c r="G87" i="49"/>
  <c r="N86" i="49"/>
  <c r="L85" i="49"/>
  <c r="G85" i="49"/>
  <c r="M85" i="49"/>
  <c r="N84" i="49"/>
  <c r="L83" i="49"/>
  <c r="G83" i="49"/>
  <c r="N82" i="49"/>
  <c r="L81" i="49"/>
  <c r="G81" i="49"/>
  <c r="M81" i="49"/>
  <c r="N80" i="49"/>
  <c r="L79" i="49"/>
  <c r="G79" i="49"/>
  <c r="N78" i="49"/>
  <c r="L77" i="49"/>
  <c r="G77" i="49"/>
  <c r="M77" i="49"/>
  <c r="L73" i="49"/>
  <c r="N73" i="49"/>
  <c r="L72" i="49"/>
  <c r="N72" i="49"/>
  <c r="L67" i="49"/>
  <c r="L66" i="49"/>
  <c r="L63" i="49"/>
  <c r="N63" i="49"/>
  <c r="L62" i="49"/>
  <c r="N62" i="49"/>
  <c r="N60" i="49"/>
  <c r="L59" i="49"/>
  <c r="L57" i="49"/>
  <c r="N57" i="49"/>
  <c r="N56" i="49"/>
  <c r="L55" i="49"/>
  <c r="N54" i="49"/>
  <c r="N53" i="49"/>
  <c r="N52" i="49"/>
  <c r="L51" i="49"/>
  <c r="N51" i="49"/>
  <c r="N50" i="49"/>
  <c r="L49" i="49"/>
  <c r="N49" i="49"/>
  <c r="N48" i="49"/>
  <c r="L47" i="49"/>
  <c r="N46" i="49"/>
  <c r="L44" i="49"/>
  <c r="N44" i="49"/>
  <c r="L43" i="49"/>
  <c r="N43" i="49"/>
  <c r="N42" i="49"/>
  <c r="L41" i="49"/>
  <c r="N41" i="49"/>
  <c r="N40" i="49"/>
  <c r="L39" i="49"/>
  <c r="L38" i="49"/>
  <c r="L37" i="49"/>
  <c r="E36" i="49"/>
  <c r="L35" i="49"/>
  <c r="N35" i="49"/>
  <c r="L34" i="49"/>
  <c r="N34" i="49"/>
  <c r="L33" i="49"/>
  <c r="N33" i="49"/>
  <c r="L32" i="49"/>
  <c r="N32" i="49"/>
  <c r="L31" i="49"/>
  <c r="N31" i="49"/>
  <c r="L30" i="49"/>
  <c r="N30" i="49"/>
  <c r="L29" i="49"/>
  <c r="N29" i="49"/>
  <c r="L28" i="49"/>
  <c r="N28" i="49"/>
  <c r="L27" i="49"/>
  <c r="N27" i="49"/>
  <c r="J25" i="49"/>
  <c r="N26" i="49"/>
  <c r="E25" i="49"/>
  <c r="N25" i="49"/>
  <c r="L24" i="49"/>
  <c r="N24" i="49"/>
  <c r="L23" i="49"/>
  <c r="N23" i="49"/>
  <c r="L22" i="49"/>
  <c r="N22" i="49"/>
  <c r="L21" i="49"/>
  <c r="N21" i="49"/>
  <c r="L20" i="49"/>
  <c r="N20" i="49"/>
  <c r="L19" i="49"/>
  <c r="N19" i="49"/>
  <c r="L18" i="49"/>
  <c r="N18" i="49"/>
  <c r="L17" i="49"/>
  <c r="N17" i="49"/>
  <c r="L16" i="49"/>
  <c r="N16" i="49"/>
  <c r="L15" i="49"/>
  <c r="N15" i="49"/>
  <c r="L14" i="49"/>
  <c r="N14" i="49"/>
  <c r="L13" i="49"/>
  <c r="N13" i="49"/>
  <c r="L12" i="49"/>
  <c r="N12" i="49"/>
  <c r="L11" i="49"/>
  <c r="N11" i="49"/>
  <c r="L10" i="49"/>
  <c r="N10" i="49"/>
  <c r="L9" i="49"/>
  <c r="N9" i="49"/>
  <c r="L8" i="49"/>
  <c r="N8" i="49"/>
  <c r="L7" i="49"/>
  <c r="N7" i="49"/>
  <c r="E6" i="49"/>
  <c r="J6" i="49"/>
  <c r="N6" i="49"/>
  <c r="L101" i="50"/>
  <c r="N101" i="50"/>
  <c r="L100" i="50"/>
  <c r="N100" i="50"/>
  <c r="L99" i="50"/>
  <c r="N99" i="50"/>
  <c r="L98" i="50"/>
  <c r="N98" i="50"/>
  <c r="L97" i="50"/>
  <c r="N97" i="50"/>
  <c r="L96" i="50"/>
  <c r="N96" i="50"/>
  <c r="L95" i="50"/>
  <c r="M95" i="50"/>
  <c r="G95" i="50"/>
  <c r="L94" i="50"/>
  <c r="N94" i="50"/>
  <c r="L93" i="50"/>
  <c r="N93" i="50"/>
  <c r="M92" i="50"/>
  <c r="N91" i="50"/>
  <c r="N88" i="50"/>
  <c r="L87" i="50"/>
  <c r="N87" i="50"/>
  <c r="L86" i="50"/>
  <c r="N86" i="50"/>
  <c r="L85" i="50"/>
  <c r="N85" i="50"/>
  <c r="N84" i="50"/>
  <c r="L83" i="50"/>
  <c r="N83" i="50"/>
  <c r="L82" i="50"/>
  <c r="N82" i="50"/>
  <c r="L81" i="50"/>
  <c r="N81" i="50"/>
  <c r="N80" i="50"/>
  <c r="L80" i="50"/>
  <c r="L79" i="50"/>
  <c r="N79" i="50"/>
  <c r="L78" i="50"/>
  <c r="N78" i="50"/>
  <c r="L77" i="50"/>
  <c r="N77" i="50"/>
  <c r="E75" i="50"/>
  <c r="N73" i="50"/>
  <c r="L73" i="50"/>
  <c r="L72" i="50"/>
  <c r="N72" i="50"/>
  <c r="L71" i="50"/>
  <c r="N71" i="50"/>
  <c r="N69" i="50"/>
  <c r="N67" i="50"/>
  <c r="G67" i="50"/>
  <c r="L66" i="50"/>
  <c r="N66" i="50"/>
  <c r="L65" i="50"/>
  <c r="N65" i="50"/>
  <c r="N64" i="50"/>
  <c r="L64" i="50"/>
  <c r="G64" i="50"/>
  <c r="N63" i="50"/>
  <c r="G63" i="50"/>
  <c r="L62" i="50"/>
  <c r="N62" i="50"/>
  <c r="G62" i="50"/>
  <c r="L61" i="50"/>
  <c r="N61" i="50"/>
  <c r="L60" i="50"/>
  <c r="N60" i="50"/>
  <c r="G60" i="50"/>
  <c r="N59" i="50"/>
  <c r="G59" i="50"/>
  <c r="L58" i="50"/>
  <c r="N58" i="50"/>
  <c r="G58" i="50"/>
  <c r="L57" i="50"/>
  <c r="L56" i="50"/>
  <c r="N56" i="50"/>
  <c r="N55" i="50"/>
  <c r="L55" i="50"/>
  <c r="L54" i="50"/>
  <c r="J53" i="50"/>
  <c r="E53" i="50"/>
  <c r="L52" i="50"/>
  <c r="N52" i="50"/>
  <c r="N51" i="50"/>
  <c r="L51" i="50"/>
  <c r="M51" i="50"/>
  <c r="L50" i="50"/>
  <c r="N50" i="50"/>
  <c r="N48" i="50"/>
  <c r="L47" i="50"/>
  <c r="N47" i="50"/>
  <c r="M47" i="50"/>
  <c r="L46" i="50"/>
  <c r="M46" i="50"/>
  <c r="E45" i="50"/>
  <c r="N44" i="50"/>
  <c r="L43" i="50"/>
  <c r="N43" i="50"/>
  <c r="M43" i="50"/>
  <c r="L42" i="50"/>
  <c r="N42" i="50"/>
  <c r="M42" i="50"/>
  <c r="L41" i="50"/>
  <c r="N41" i="50"/>
  <c r="N40" i="50"/>
  <c r="N39" i="50"/>
  <c r="L39" i="50"/>
  <c r="M39" i="50"/>
  <c r="L38" i="50"/>
  <c r="N38" i="50"/>
  <c r="M38" i="50"/>
  <c r="L37" i="50"/>
  <c r="J36" i="50"/>
  <c r="N35" i="50"/>
  <c r="N34" i="50"/>
  <c r="G34" i="50"/>
  <c r="L33" i="50"/>
  <c r="N33" i="50"/>
  <c r="L32" i="50"/>
  <c r="N32" i="50"/>
  <c r="N31" i="50"/>
  <c r="L31" i="50"/>
  <c r="N30" i="50"/>
  <c r="L29" i="50"/>
  <c r="N29" i="50"/>
  <c r="M28" i="50"/>
  <c r="L28" i="50"/>
  <c r="N28" i="50"/>
  <c r="N27" i="50"/>
  <c r="L26" i="50"/>
  <c r="M26" i="50"/>
  <c r="L24" i="50"/>
  <c r="N24" i="50"/>
  <c r="N23" i="50"/>
  <c r="L22" i="50"/>
  <c r="N22" i="50"/>
  <c r="L21" i="50"/>
  <c r="N21" i="50"/>
  <c r="L20" i="50"/>
  <c r="N20" i="50"/>
  <c r="N19" i="50"/>
  <c r="L19" i="50"/>
  <c r="L18" i="50"/>
  <c r="N18" i="50"/>
  <c r="L17" i="50"/>
  <c r="N17" i="50"/>
  <c r="L16" i="50"/>
  <c r="N16" i="50"/>
  <c r="N15" i="50"/>
  <c r="L15" i="50"/>
  <c r="L14" i="50"/>
  <c r="N14" i="50"/>
  <c r="L13" i="50"/>
  <c r="N13" i="50"/>
  <c r="L12" i="50"/>
  <c r="N12" i="50"/>
  <c r="N11" i="50"/>
  <c r="L11" i="50"/>
  <c r="L10" i="50"/>
  <c r="N10" i="50"/>
  <c r="L9" i="50"/>
  <c r="N9" i="50"/>
  <c r="L8" i="50"/>
  <c r="N7" i="50"/>
  <c r="L101" i="45"/>
  <c r="N101" i="45"/>
  <c r="N100" i="45"/>
  <c r="M100" i="45"/>
  <c r="L99" i="45"/>
  <c r="N99" i="45"/>
  <c r="M99" i="45"/>
  <c r="M98" i="45"/>
  <c r="N98" i="45"/>
  <c r="G98" i="45"/>
  <c r="L97" i="45"/>
  <c r="N97" i="45"/>
  <c r="M97" i="45"/>
  <c r="M96" i="45"/>
  <c r="N96" i="45"/>
  <c r="L95" i="45"/>
  <c r="N95" i="45"/>
  <c r="M95" i="45"/>
  <c r="M94" i="45"/>
  <c r="N94" i="45"/>
  <c r="G94" i="45"/>
  <c r="L93" i="45"/>
  <c r="N93" i="45"/>
  <c r="M93" i="45"/>
  <c r="M92" i="45"/>
  <c r="N92" i="45"/>
  <c r="L91" i="45"/>
  <c r="N91" i="45"/>
  <c r="M91" i="45"/>
  <c r="M90" i="45"/>
  <c r="G90" i="45"/>
  <c r="M88" i="45"/>
  <c r="N88" i="45"/>
  <c r="G88" i="45"/>
  <c r="L87" i="45"/>
  <c r="N87" i="45"/>
  <c r="M87" i="45"/>
  <c r="M86" i="45"/>
  <c r="N86" i="45"/>
  <c r="L85" i="45"/>
  <c r="N85" i="45"/>
  <c r="N84" i="45"/>
  <c r="L83" i="45"/>
  <c r="N83" i="45"/>
  <c r="L81" i="45"/>
  <c r="N81" i="45"/>
  <c r="M81" i="45"/>
  <c r="L80" i="45"/>
  <c r="L79" i="45"/>
  <c r="N79" i="45"/>
  <c r="M79" i="45"/>
  <c r="L78" i="45"/>
  <c r="N78" i="45"/>
  <c r="L77" i="45"/>
  <c r="N77" i="45"/>
  <c r="M77" i="45"/>
  <c r="L76" i="45"/>
  <c r="L74" i="45"/>
  <c r="L73" i="45"/>
  <c r="N73" i="45"/>
  <c r="M73" i="45"/>
  <c r="L72" i="45"/>
  <c r="L71" i="45"/>
  <c r="N71" i="45"/>
  <c r="M71" i="45"/>
  <c r="N69" i="45"/>
  <c r="M69" i="45"/>
  <c r="L67" i="45"/>
  <c r="N67" i="45"/>
  <c r="M67" i="45"/>
  <c r="L66" i="45"/>
  <c r="N66" i="45"/>
  <c r="L65" i="45"/>
  <c r="N65" i="45"/>
  <c r="L64" i="45"/>
  <c r="N64" i="45"/>
  <c r="L63" i="45"/>
  <c r="N63" i="45"/>
  <c r="L60" i="45"/>
  <c r="N60" i="45"/>
  <c r="L59" i="45"/>
  <c r="N59" i="45"/>
  <c r="L56" i="45"/>
  <c r="N56" i="45"/>
  <c r="L55" i="45"/>
  <c r="N55" i="45"/>
  <c r="L52" i="45"/>
  <c r="N52" i="45"/>
  <c r="L51" i="45"/>
  <c r="N51" i="45"/>
  <c r="L48" i="45"/>
  <c r="N48" i="45"/>
  <c r="L47" i="45"/>
  <c r="N47" i="45"/>
  <c r="L44" i="45"/>
  <c r="N44" i="45"/>
  <c r="L43" i="45"/>
  <c r="N43" i="45"/>
  <c r="L40" i="45"/>
  <c r="N40" i="45"/>
  <c r="L39" i="45"/>
  <c r="N39" i="45"/>
  <c r="L35" i="45"/>
  <c r="N35" i="45"/>
  <c r="L34" i="45"/>
  <c r="N34" i="45"/>
  <c r="L31" i="45"/>
  <c r="N31" i="45"/>
  <c r="L30" i="45"/>
  <c r="N30" i="45"/>
  <c r="L27" i="45"/>
  <c r="N27" i="45"/>
  <c r="N26" i="45"/>
  <c r="N25" i="45"/>
  <c r="L23" i="45"/>
  <c r="N23" i="45"/>
  <c r="L22" i="45"/>
  <c r="N22" i="45"/>
  <c r="L19" i="45"/>
  <c r="N19" i="45"/>
  <c r="N18" i="45"/>
  <c r="L17" i="45"/>
  <c r="N17" i="45"/>
  <c r="N16" i="45"/>
  <c r="L16" i="45"/>
  <c r="L15" i="45"/>
  <c r="N15" i="45"/>
  <c r="L14" i="45"/>
  <c r="N14" i="45"/>
  <c r="L13" i="45"/>
  <c r="N13" i="45"/>
  <c r="L12" i="45"/>
  <c r="N12" i="45"/>
  <c r="L11" i="45"/>
  <c r="N11" i="45"/>
  <c r="L10" i="45"/>
  <c r="N10" i="45"/>
  <c r="L9" i="45"/>
  <c r="N9" i="45"/>
  <c r="L8" i="45"/>
  <c r="N8" i="45"/>
  <c r="L7" i="45"/>
  <c r="N7" i="45"/>
  <c r="E6" i="45"/>
  <c r="E101" i="42"/>
  <c r="E100" i="42"/>
  <c r="E99" i="42"/>
  <c r="E98" i="42"/>
  <c r="E97" i="42"/>
  <c r="E96" i="42"/>
  <c r="G95" i="42"/>
  <c r="G94" i="42"/>
  <c r="G93" i="42"/>
  <c r="G92" i="42"/>
  <c r="G91" i="42"/>
  <c r="G90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4" i="42"/>
  <c r="G73" i="42"/>
  <c r="G72" i="42"/>
  <c r="G71" i="42"/>
  <c r="G70" i="42"/>
  <c r="G69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2" i="42"/>
  <c r="G51" i="42"/>
  <c r="G50" i="42"/>
  <c r="G49" i="42"/>
  <c r="G48" i="42"/>
  <c r="E48" i="42"/>
  <c r="E47" i="42"/>
  <c r="E46" i="42"/>
  <c r="E44" i="42"/>
  <c r="E43" i="42"/>
  <c r="E42" i="42"/>
  <c r="E41" i="42"/>
  <c r="E40" i="42"/>
  <c r="E39" i="42"/>
  <c r="E38" i="42"/>
  <c r="E37" i="42"/>
  <c r="E36" i="42"/>
  <c r="E34" i="42"/>
  <c r="E30" i="42"/>
  <c r="E26" i="42"/>
  <c r="G24" i="42"/>
  <c r="E23" i="42"/>
  <c r="E22" i="42"/>
  <c r="E21" i="42"/>
  <c r="G20" i="42"/>
  <c r="E19" i="42"/>
  <c r="E18" i="42"/>
  <c r="E17" i="42"/>
  <c r="G16" i="42"/>
  <c r="E15" i="42"/>
  <c r="E14" i="42"/>
  <c r="E13" i="42"/>
  <c r="G12" i="42"/>
  <c r="E11" i="42"/>
  <c r="E9" i="42"/>
  <c r="G8" i="42"/>
  <c r="E7" i="42"/>
  <c r="M101" i="47"/>
  <c r="L100" i="47"/>
  <c r="N100" i="47"/>
  <c r="L99" i="47"/>
  <c r="N99" i="47"/>
  <c r="L98" i="47"/>
  <c r="N98" i="47"/>
  <c r="E98" i="47"/>
  <c r="M97" i="47"/>
  <c r="L96" i="47"/>
  <c r="N96" i="47"/>
  <c r="L95" i="47"/>
  <c r="L94" i="47"/>
  <c r="N94" i="47"/>
  <c r="E94" i="47"/>
  <c r="M93" i="47"/>
  <c r="L92" i="47"/>
  <c r="N92" i="47"/>
  <c r="L91" i="47"/>
  <c r="N91" i="47"/>
  <c r="L90" i="47"/>
  <c r="E90" i="47"/>
  <c r="L88" i="47"/>
  <c r="N88" i="47"/>
  <c r="L87" i="47"/>
  <c r="N87" i="47"/>
  <c r="L86" i="47"/>
  <c r="N86" i="47"/>
  <c r="E86" i="47"/>
  <c r="N85" i="47"/>
  <c r="L85" i="47"/>
  <c r="M85" i="47"/>
  <c r="L84" i="47"/>
  <c r="N84" i="47"/>
  <c r="L82" i="47"/>
  <c r="N82" i="47"/>
  <c r="E82" i="47"/>
  <c r="N81" i="47"/>
  <c r="L81" i="47"/>
  <c r="M81" i="47"/>
  <c r="L80" i="47"/>
  <c r="N80" i="47"/>
  <c r="L78" i="47"/>
  <c r="N78" i="47"/>
  <c r="E78" i="47"/>
  <c r="N77" i="47"/>
  <c r="L77" i="47"/>
  <c r="E77" i="47"/>
  <c r="N76" i="47"/>
  <c r="G76" i="47"/>
  <c r="L74" i="47"/>
  <c r="N74" i="47"/>
  <c r="E74" i="47"/>
  <c r="N73" i="47"/>
  <c r="L73" i="47"/>
  <c r="E73" i="47"/>
  <c r="L72" i="47"/>
  <c r="N72" i="47"/>
  <c r="L71" i="47"/>
  <c r="N71" i="47"/>
  <c r="L70" i="47"/>
  <c r="N69" i="47"/>
  <c r="L69" i="47"/>
  <c r="N67" i="47"/>
  <c r="M67" i="47"/>
  <c r="M66" i="47"/>
  <c r="N66" i="47"/>
  <c r="E66" i="47"/>
  <c r="L65" i="47"/>
  <c r="N65" i="47"/>
  <c r="E65" i="47"/>
  <c r="M64" i="47"/>
  <c r="N64" i="47"/>
  <c r="E64" i="47"/>
  <c r="L63" i="47"/>
  <c r="N63" i="47"/>
  <c r="E63" i="47"/>
  <c r="M62" i="47"/>
  <c r="N62" i="47"/>
  <c r="E62" i="47"/>
  <c r="L61" i="47"/>
  <c r="N61" i="47"/>
  <c r="E61" i="47"/>
  <c r="M60" i="47"/>
  <c r="N60" i="47"/>
  <c r="E60" i="47"/>
  <c r="L59" i="47"/>
  <c r="N59" i="47"/>
  <c r="E59" i="47"/>
  <c r="M58" i="47"/>
  <c r="N58" i="47"/>
  <c r="E58" i="47"/>
  <c r="L57" i="47"/>
  <c r="N57" i="47"/>
  <c r="E57" i="47"/>
  <c r="M56" i="47"/>
  <c r="N56" i="47"/>
  <c r="E56" i="47"/>
  <c r="L55" i="47"/>
  <c r="N55" i="47"/>
  <c r="E54" i="47"/>
  <c r="G54" i="47"/>
  <c r="N52" i="47"/>
  <c r="E52" i="47"/>
  <c r="L51" i="47"/>
  <c r="N51" i="47"/>
  <c r="N50" i="47"/>
  <c r="E50" i="47"/>
  <c r="G50" i="47"/>
  <c r="N48" i="47"/>
  <c r="E48" i="47"/>
  <c r="G48" i="47"/>
  <c r="L47" i="47"/>
  <c r="N47" i="47"/>
  <c r="E46" i="47"/>
  <c r="N44" i="47"/>
  <c r="E44" i="47"/>
  <c r="G44" i="47"/>
  <c r="L43" i="47"/>
  <c r="N43" i="47"/>
  <c r="N42" i="47"/>
  <c r="E42" i="47"/>
  <c r="N40" i="47"/>
  <c r="E40" i="47"/>
  <c r="L39" i="47"/>
  <c r="N39" i="47"/>
  <c r="E38" i="47"/>
  <c r="G38" i="47"/>
  <c r="N34" i="47"/>
  <c r="E34" i="47"/>
  <c r="L33" i="47"/>
  <c r="N33" i="47"/>
  <c r="N32" i="47"/>
  <c r="E32" i="47"/>
  <c r="G32" i="47"/>
  <c r="N31" i="47"/>
  <c r="M30" i="47"/>
  <c r="N30" i="47"/>
  <c r="E30" i="47"/>
  <c r="G30" i="47"/>
  <c r="N29" i="47"/>
  <c r="M28" i="47"/>
  <c r="N28" i="47"/>
  <c r="E28" i="47"/>
  <c r="L27" i="47"/>
  <c r="N27" i="47"/>
  <c r="M26" i="47"/>
  <c r="E26" i="47"/>
  <c r="L24" i="47"/>
  <c r="M24" i="47"/>
  <c r="N24" i="47"/>
  <c r="E24" i="47"/>
  <c r="N23" i="47"/>
  <c r="M22" i="47"/>
  <c r="N22" i="47"/>
  <c r="E22" i="47"/>
  <c r="G22" i="47"/>
  <c r="N21" i="47"/>
  <c r="L20" i="47"/>
  <c r="N20" i="47"/>
  <c r="N19" i="47"/>
  <c r="L18" i="47"/>
  <c r="N18" i="47"/>
  <c r="N17" i="47"/>
  <c r="L16" i="47"/>
  <c r="N16" i="47"/>
  <c r="N15" i="47"/>
  <c r="L14" i="47"/>
  <c r="N14" i="47"/>
  <c r="N13" i="47"/>
  <c r="L12" i="47"/>
  <c r="N12" i="47"/>
  <c r="N11" i="47"/>
  <c r="L10" i="47"/>
  <c r="N10" i="47"/>
  <c r="N9" i="47"/>
  <c r="L8" i="47"/>
  <c r="N8" i="47"/>
  <c r="L101" i="41"/>
  <c r="L100" i="41"/>
  <c r="N100" i="41"/>
  <c r="L99" i="41"/>
  <c r="E99" i="41"/>
  <c r="N98" i="41"/>
  <c r="L98" i="41"/>
  <c r="L97" i="41"/>
  <c r="N97" i="41"/>
  <c r="L96" i="41"/>
  <c r="N96" i="41"/>
  <c r="L95" i="41"/>
  <c r="N95" i="41"/>
  <c r="L94" i="41"/>
  <c r="N94" i="41"/>
  <c r="L93" i="41"/>
  <c r="N93" i="41"/>
  <c r="L92" i="41"/>
  <c r="N92" i="41"/>
  <c r="L91" i="41"/>
  <c r="N91" i="41"/>
  <c r="J89" i="41"/>
  <c r="N90" i="41"/>
  <c r="L88" i="41"/>
  <c r="N88" i="41"/>
  <c r="E88" i="41"/>
  <c r="L87" i="41"/>
  <c r="N87" i="41"/>
  <c r="E87" i="41"/>
  <c r="N86" i="41"/>
  <c r="L86" i="41"/>
  <c r="M86" i="41"/>
  <c r="N85" i="41"/>
  <c r="L85" i="41"/>
  <c r="E85" i="41"/>
  <c r="G85" i="41"/>
  <c r="L84" i="41"/>
  <c r="N84" i="41"/>
  <c r="M84" i="41"/>
  <c r="L83" i="41"/>
  <c r="N83" i="41"/>
  <c r="E83" i="41"/>
  <c r="N82" i="41"/>
  <c r="E82" i="41"/>
  <c r="L81" i="41"/>
  <c r="N81" i="41"/>
  <c r="L80" i="41"/>
  <c r="N80" i="41"/>
  <c r="L79" i="41"/>
  <c r="N79" i="41"/>
  <c r="E79" i="41"/>
  <c r="N78" i="41"/>
  <c r="L78" i="41"/>
  <c r="N77" i="41"/>
  <c r="L76" i="41"/>
  <c r="N76" i="41"/>
  <c r="L74" i="41"/>
  <c r="M74" i="41"/>
  <c r="L73" i="41"/>
  <c r="N73" i="41"/>
  <c r="L71" i="41"/>
  <c r="N71" i="41"/>
  <c r="M71" i="41"/>
  <c r="L70" i="41"/>
  <c r="N69" i="41"/>
  <c r="L67" i="41"/>
  <c r="N67" i="41"/>
  <c r="M67" i="41"/>
  <c r="L65" i="41"/>
  <c r="N65" i="41"/>
  <c r="M65" i="41"/>
  <c r="L63" i="41"/>
  <c r="N63" i="41"/>
  <c r="E63" i="41"/>
  <c r="M63" i="41"/>
  <c r="L62" i="41"/>
  <c r="N62" i="41"/>
  <c r="L61" i="41"/>
  <c r="N61" i="41"/>
  <c r="L60" i="41"/>
  <c r="N60" i="41"/>
  <c r="L58" i="41"/>
  <c r="N57" i="41"/>
  <c r="L56" i="41"/>
  <c r="N56" i="41"/>
  <c r="N52" i="41"/>
  <c r="L51" i="41"/>
  <c r="N51" i="41"/>
  <c r="L49" i="41"/>
  <c r="N48" i="41"/>
  <c r="L47" i="41"/>
  <c r="N47" i="41"/>
  <c r="N44" i="41"/>
  <c r="L43" i="41"/>
  <c r="N43" i="41"/>
  <c r="N40" i="41"/>
  <c r="L39" i="41"/>
  <c r="N39" i="41"/>
  <c r="N35" i="41"/>
  <c r="L34" i="41"/>
  <c r="N34" i="41"/>
  <c r="N31" i="41"/>
  <c r="L30" i="41"/>
  <c r="N30" i="41"/>
  <c r="N27" i="41"/>
  <c r="N26" i="41"/>
  <c r="N23" i="41"/>
  <c r="L22" i="41"/>
  <c r="N22" i="41"/>
  <c r="N19" i="41"/>
  <c r="L18" i="41"/>
  <c r="N18" i="41"/>
  <c r="N15" i="41"/>
  <c r="L14" i="41"/>
  <c r="N14" i="41"/>
  <c r="N11" i="41"/>
  <c r="L10" i="41"/>
  <c r="N10" i="41"/>
  <c r="N7" i="41"/>
  <c r="N99" i="46"/>
  <c r="L98" i="46"/>
  <c r="N98" i="46"/>
  <c r="L97" i="46"/>
  <c r="N97" i="46"/>
  <c r="L96" i="46"/>
  <c r="N96" i="46"/>
  <c r="L95" i="46"/>
  <c r="N95" i="46"/>
  <c r="L94" i="46"/>
  <c r="N94" i="46"/>
  <c r="L93" i="46"/>
  <c r="N93" i="46"/>
  <c r="L92" i="46"/>
  <c r="N92" i="46"/>
  <c r="L91" i="46"/>
  <c r="N91" i="46"/>
  <c r="L90" i="46"/>
  <c r="N90" i="46"/>
  <c r="L88" i="46"/>
  <c r="N88" i="46"/>
  <c r="E88" i="46"/>
  <c r="L87" i="46"/>
  <c r="N87" i="46"/>
  <c r="E87" i="46"/>
  <c r="L86" i="46"/>
  <c r="N86" i="46"/>
  <c r="E86" i="46"/>
  <c r="L85" i="46"/>
  <c r="N85" i="46"/>
  <c r="E85" i="46"/>
  <c r="L84" i="46"/>
  <c r="N84" i="46"/>
  <c r="E84" i="46"/>
  <c r="L83" i="46"/>
  <c r="N83" i="46"/>
  <c r="E83" i="46"/>
  <c r="L82" i="46"/>
  <c r="N82" i="46"/>
  <c r="E82" i="46"/>
  <c r="L81" i="46"/>
  <c r="N81" i="46"/>
  <c r="E81" i="46"/>
  <c r="L80" i="46"/>
  <c r="N80" i="46"/>
  <c r="E80" i="46"/>
  <c r="L79" i="46"/>
  <c r="N79" i="46"/>
  <c r="E79" i="46"/>
  <c r="L78" i="46"/>
  <c r="N78" i="46"/>
  <c r="E78" i="46"/>
  <c r="L77" i="46"/>
  <c r="N77" i="46"/>
  <c r="E77" i="46"/>
  <c r="L76" i="46"/>
  <c r="N76" i="46"/>
  <c r="E76" i="46"/>
  <c r="J75" i="46"/>
  <c r="L74" i="46"/>
  <c r="N74" i="46"/>
  <c r="E74" i="46"/>
  <c r="L73" i="46"/>
  <c r="N73" i="46"/>
  <c r="E73" i="46"/>
  <c r="L72" i="46"/>
  <c r="N72" i="46"/>
  <c r="E72" i="46"/>
  <c r="L71" i="46"/>
  <c r="N71" i="46"/>
  <c r="E71" i="46"/>
  <c r="L70" i="46"/>
  <c r="N70" i="46"/>
  <c r="E70" i="46"/>
  <c r="L69" i="46"/>
  <c r="N69" i="46"/>
  <c r="E69" i="46"/>
  <c r="J68" i="46"/>
  <c r="L67" i="46"/>
  <c r="N67" i="46"/>
  <c r="E67" i="46"/>
  <c r="L66" i="46"/>
  <c r="N66" i="46"/>
  <c r="E66" i="46"/>
  <c r="L65" i="46"/>
  <c r="N65" i="46"/>
  <c r="E65" i="46"/>
  <c r="L64" i="46"/>
  <c r="N64" i="46"/>
  <c r="L63" i="46"/>
  <c r="N63" i="46"/>
  <c r="L62" i="46"/>
  <c r="N62" i="46"/>
  <c r="L61" i="46"/>
  <c r="N61" i="46"/>
  <c r="L60" i="46"/>
  <c r="N60" i="46"/>
  <c r="L59" i="46"/>
  <c r="N59" i="46"/>
  <c r="L58" i="46"/>
  <c r="N58" i="46"/>
  <c r="L57" i="46"/>
  <c r="N57" i="46"/>
  <c r="L56" i="46"/>
  <c r="N56" i="46"/>
  <c r="L55" i="46"/>
  <c r="N55" i="46"/>
  <c r="L54" i="46"/>
  <c r="N54" i="46"/>
  <c r="L52" i="46"/>
  <c r="N52" i="46"/>
  <c r="E52" i="46"/>
  <c r="L51" i="46"/>
  <c r="N51" i="46"/>
  <c r="E51" i="46"/>
  <c r="L50" i="46"/>
  <c r="N50" i="46"/>
  <c r="E50" i="46"/>
  <c r="L49" i="46"/>
  <c r="N49" i="46"/>
  <c r="E49" i="46"/>
  <c r="L48" i="46"/>
  <c r="N48" i="46"/>
  <c r="E48" i="46"/>
  <c r="L47" i="46"/>
  <c r="N47" i="46"/>
  <c r="E47" i="46"/>
  <c r="L46" i="46"/>
  <c r="N46" i="46"/>
  <c r="J45" i="46"/>
  <c r="L44" i="46"/>
  <c r="N44" i="46"/>
  <c r="E44" i="46"/>
  <c r="L43" i="46"/>
  <c r="N43" i="46"/>
  <c r="E43" i="46"/>
  <c r="L42" i="46"/>
  <c r="N42" i="46"/>
  <c r="E42" i="46"/>
  <c r="L41" i="46"/>
  <c r="N41" i="46"/>
  <c r="E41" i="46"/>
  <c r="L40" i="46"/>
  <c r="N40" i="46"/>
  <c r="E40" i="46"/>
  <c r="L39" i="46"/>
  <c r="N39" i="46"/>
  <c r="E39" i="46"/>
  <c r="L38" i="46"/>
  <c r="N38" i="46"/>
  <c r="E38" i="46"/>
  <c r="L37" i="46"/>
  <c r="N37" i="46"/>
  <c r="E37" i="46"/>
  <c r="J36" i="46"/>
  <c r="L35" i="46"/>
  <c r="N35" i="46"/>
  <c r="E35" i="46"/>
  <c r="L34" i="46"/>
  <c r="N34" i="46"/>
  <c r="E34" i="46"/>
  <c r="L33" i="46"/>
  <c r="N33" i="46"/>
  <c r="E33" i="46"/>
  <c r="L32" i="46"/>
  <c r="N32" i="46"/>
  <c r="E32" i="46"/>
  <c r="L31" i="46"/>
  <c r="N31" i="46"/>
  <c r="E31" i="46"/>
  <c r="L30" i="46"/>
  <c r="N30" i="46"/>
  <c r="E30" i="46"/>
  <c r="L29" i="46"/>
  <c r="N29" i="46"/>
  <c r="E29" i="46"/>
  <c r="L28" i="46"/>
  <c r="N28" i="46"/>
  <c r="E28" i="46"/>
  <c r="L27" i="46"/>
  <c r="N27" i="46"/>
  <c r="E27" i="46"/>
  <c r="E26" i="46"/>
  <c r="J25" i="46"/>
  <c r="L24" i="46"/>
  <c r="N24" i="46"/>
  <c r="L23" i="46"/>
  <c r="N23" i="46"/>
  <c r="L22" i="46"/>
  <c r="N22" i="46"/>
  <c r="L21" i="46"/>
  <c r="N21" i="46"/>
  <c r="L20" i="46"/>
  <c r="N20" i="46"/>
  <c r="L19" i="46"/>
  <c r="N19" i="46"/>
  <c r="L18" i="46"/>
  <c r="N18" i="46"/>
  <c r="L17" i="46"/>
  <c r="N17" i="46"/>
  <c r="L16" i="46"/>
  <c r="N16" i="46"/>
  <c r="L15" i="46"/>
  <c r="N15" i="46"/>
  <c r="L14" i="46"/>
  <c r="N14" i="46"/>
  <c r="L13" i="46"/>
  <c r="N13" i="46"/>
  <c r="L12" i="46"/>
  <c r="N12" i="46"/>
  <c r="L11" i="46"/>
  <c r="N11" i="46"/>
  <c r="L10" i="46"/>
  <c r="N10" i="46"/>
  <c r="L9" i="46"/>
  <c r="N9" i="46"/>
  <c r="L8" i="46"/>
  <c r="N8" i="46"/>
  <c r="M101" i="39"/>
  <c r="L100" i="39"/>
  <c r="N100" i="39"/>
  <c r="L99" i="39"/>
  <c r="N99" i="39"/>
  <c r="L98" i="39"/>
  <c r="N98" i="39"/>
  <c r="E98" i="39"/>
  <c r="N97" i="39"/>
  <c r="L97" i="39"/>
  <c r="M97" i="39"/>
  <c r="L96" i="39"/>
  <c r="N96" i="39"/>
  <c r="L94" i="39"/>
  <c r="N94" i="39"/>
  <c r="E94" i="39"/>
  <c r="N93" i="39"/>
  <c r="L93" i="39"/>
  <c r="M93" i="39"/>
  <c r="L92" i="39"/>
  <c r="N92" i="39"/>
  <c r="L91" i="39"/>
  <c r="L90" i="39"/>
  <c r="E90" i="39"/>
  <c r="L88" i="39"/>
  <c r="N88" i="39"/>
  <c r="L87" i="39"/>
  <c r="L86" i="39"/>
  <c r="N86" i="39"/>
  <c r="E86" i="39"/>
  <c r="N85" i="39"/>
  <c r="L85" i="39"/>
  <c r="M85" i="39"/>
  <c r="L84" i="39"/>
  <c r="N84" i="39"/>
  <c r="L82" i="39"/>
  <c r="N82" i="39"/>
  <c r="E82" i="39"/>
  <c r="N81" i="39"/>
  <c r="L81" i="39"/>
  <c r="E81" i="39"/>
  <c r="L80" i="39"/>
  <c r="N80" i="39"/>
  <c r="L79" i="39"/>
  <c r="N79" i="39"/>
  <c r="L78" i="39"/>
  <c r="N78" i="39"/>
  <c r="N77" i="39"/>
  <c r="L77" i="39"/>
  <c r="L74" i="39"/>
  <c r="N74" i="39"/>
  <c r="N73" i="39"/>
  <c r="L73" i="39"/>
  <c r="L72" i="39"/>
  <c r="N72" i="39"/>
  <c r="L71" i="39"/>
  <c r="N71" i="39"/>
  <c r="L70" i="39"/>
  <c r="N69" i="39"/>
  <c r="L67" i="39"/>
  <c r="M67" i="39"/>
  <c r="L66" i="39"/>
  <c r="N66" i="39"/>
  <c r="E66" i="39"/>
  <c r="M65" i="39"/>
  <c r="N64" i="39"/>
  <c r="E64" i="39"/>
  <c r="L63" i="39"/>
  <c r="M63" i="39"/>
  <c r="L62" i="39"/>
  <c r="N62" i="39"/>
  <c r="E62" i="39"/>
  <c r="M61" i="39"/>
  <c r="N59" i="39"/>
  <c r="L58" i="39"/>
  <c r="N58" i="39"/>
  <c r="N55" i="39"/>
  <c r="N54" i="39"/>
  <c r="L52" i="39"/>
  <c r="M51" i="39"/>
  <c r="L51" i="39"/>
  <c r="G51" i="39"/>
  <c r="E51" i="39"/>
  <c r="L50" i="39"/>
  <c r="M48" i="39"/>
  <c r="G48" i="39"/>
  <c r="E48" i="39"/>
  <c r="L47" i="39"/>
  <c r="N47" i="39"/>
  <c r="L44" i="39"/>
  <c r="N44" i="39"/>
  <c r="L43" i="39"/>
  <c r="N43" i="39"/>
  <c r="L42" i="39"/>
  <c r="L40" i="39"/>
  <c r="N40" i="39"/>
  <c r="N39" i="39"/>
  <c r="M38" i="39"/>
  <c r="G38" i="39"/>
  <c r="E38" i="39"/>
  <c r="M37" i="39"/>
  <c r="G37" i="39"/>
  <c r="E37" i="39"/>
  <c r="L35" i="39"/>
  <c r="N35" i="39"/>
  <c r="L34" i="39"/>
  <c r="N34" i="39"/>
  <c r="L33" i="39"/>
  <c r="L31" i="39"/>
  <c r="N31" i="39"/>
  <c r="N30" i="39"/>
  <c r="L29" i="39"/>
  <c r="L27" i="39"/>
  <c r="N27" i="39"/>
  <c r="N26" i="39"/>
  <c r="L23" i="39"/>
  <c r="N23" i="39"/>
  <c r="N22" i="39"/>
  <c r="L21" i="39"/>
  <c r="L19" i="39"/>
  <c r="N19" i="39"/>
  <c r="N18" i="39"/>
  <c r="L17" i="39"/>
  <c r="L15" i="39"/>
  <c r="N15" i="39"/>
  <c r="N14" i="39"/>
  <c r="L13" i="39"/>
  <c r="L11" i="39"/>
  <c r="N11" i="39"/>
  <c r="N10" i="39"/>
  <c r="L9" i="39"/>
  <c r="N7" i="39"/>
  <c r="N101" i="40"/>
  <c r="L100" i="40"/>
  <c r="L98" i="40"/>
  <c r="N98" i="40"/>
  <c r="L97" i="40"/>
  <c r="N97" i="40"/>
  <c r="L96" i="40"/>
  <c r="L94" i="40"/>
  <c r="N94" i="40"/>
  <c r="L93" i="40"/>
  <c r="N93" i="40"/>
  <c r="L92" i="40"/>
  <c r="L88" i="40"/>
  <c r="N88" i="40"/>
  <c r="L85" i="40"/>
  <c r="N85" i="40"/>
  <c r="L84" i="40"/>
  <c r="N84" i="40"/>
  <c r="L83" i="40"/>
  <c r="L81" i="40"/>
  <c r="N81" i="40"/>
  <c r="L80" i="40"/>
  <c r="N80" i="40"/>
  <c r="L77" i="40"/>
  <c r="N77" i="40"/>
  <c r="J75" i="40"/>
  <c r="L74" i="40"/>
  <c r="N74" i="40"/>
  <c r="L73" i="40"/>
  <c r="N73" i="40"/>
  <c r="L72" i="40"/>
  <c r="N72" i="40"/>
  <c r="L71" i="40"/>
  <c r="N71" i="40"/>
  <c r="L70" i="40"/>
  <c r="N70" i="40"/>
  <c r="L69" i="40"/>
  <c r="N69" i="40"/>
  <c r="L67" i="40"/>
  <c r="N67" i="40"/>
  <c r="E67" i="40"/>
  <c r="L66" i="40"/>
  <c r="N66" i="40"/>
  <c r="E66" i="40"/>
  <c r="L65" i="40"/>
  <c r="N65" i="40"/>
  <c r="E65" i="40"/>
  <c r="L64" i="40"/>
  <c r="N64" i="40"/>
  <c r="E64" i="40"/>
  <c r="L63" i="40"/>
  <c r="N63" i="40"/>
  <c r="E63" i="40"/>
  <c r="N62" i="40"/>
  <c r="E62" i="40"/>
  <c r="L61" i="40"/>
  <c r="N61" i="40"/>
  <c r="E61" i="40"/>
  <c r="L60" i="40"/>
  <c r="N60" i="40"/>
  <c r="E60" i="40"/>
  <c r="L59" i="40"/>
  <c r="N59" i="40"/>
  <c r="E59" i="40"/>
  <c r="L58" i="40"/>
  <c r="N58" i="40"/>
  <c r="E58" i="40"/>
  <c r="L57" i="40"/>
  <c r="N57" i="40"/>
  <c r="E57" i="40"/>
  <c r="L56" i="40"/>
  <c r="N56" i="40"/>
  <c r="E56" i="40"/>
  <c r="L55" i="40"/>
  <c r="N55" i="40"/>
  <c r="E55" i="40"/>
  <c r="L54" i="40"/>
  <c r="N54" i="40"/>
  <c r="E54" i="40"/>
  <c r="L52" i="40"/>
  <c r="N52" i="40"/>
  <c r="E52" i="40"/>
  <c r="L51" i="40"/>
  <c r="N51" i="40"/>
  <c r="E51" i="40"/>
  <c r="L50" i="40"/>
  <c r="N50" i="40"/>
  <c r="E50" i="40"/>
  <c r="L49" i="40"/>
  <c r="N49" i="40"/>
  <c r="E49" i="40"/>
  <c r="L48" i="40"/>
  <c r="N48" i="40"/>
  <c r="E48" i="40"/>
  <c r="L47" i="40"/>
  <c r="N47" i="40"/>
  <c r="E47" i="40"/>
  <c r="N46" i="40"/>
  <c r="E46" i="40"/>
  <c r="L44" i="40"/>
  <c r="N44" i="40"/>
  <c r="E44" i="40"/>
  <c r="L43" i="40"/>
  <c r="N43" i="40"/>
  <c r="E43" i="40"/>
  <c r="N42" i="40"/>
  <c r="E42" i="40"/>
  <c r="L41" i="40"/>
  <c r="N41" i="40"/>
  <c r="L40" i="40"/>
  <c r="N40" i="40"/>
  <c r="L39" i="40"/>
  <c r="N39" i="40"/>
  <c r="L38" i="40"/>
  <c r="N38" i="40"/>
  <c r="L37" i="40"/>
  <c r="J36" i="40"/>
  <c r="N35" i="40"/>
  <c r="L34" i="40"/>
  <c r="N34" i="40"/>
  <c r="N33" i="40"/>
  <c r="L32" i="40"/>
  <c r="N32" i="40"/>
  <c r="L31" i="40"/>
  <c r="N31" i="40"/>
  <c r="L30" i="40"/>
  <c r="N30" i="40"/>
  <c r="N29" i="40"/>
  <c r="L28" i="40"/>
  <c r="N28" i="40"/>
  <c r="N27" i="40"/>
  <c r="L26" i="40"/>
  <c r="N26" i="40"/>
  <c r="L24" i="40"/>
  <c r="E24" i="40"/>
  <c r="L23" i="40"/>
  <c r="N23" i="40"/>
  <c r="L22" i="40"/>
  <c r="N22" i="40"/>
  <c r="E22" i="40"/>
  <c r="L21" i="40"/>
  <c r="N21" i="40"/>
  <c r="E21" i="40"/>
  <c r="N20" i="40"/>
  <c r="E20" i="40"/>
  <c r="L19" i="40"/>
  <c r="N19" i="40"/>
  <c r="E19" i="40"/>
  <c r="L18" i="40"/>
  <c r="N18" i="40"/>
  <c r="E18" i="40"/>
  <c r="N17" i="40"/>
  <c r="E17" i="40"/>
  <c r="L16" i="40"/>
  <c r="E16" i="40"/>
  <c r="L15" i="40"/>
  <c r="N15" i="40"/>
  <c r="N14" i="40"/>
  <c r="E14" i="40"/>
  <c r="L13" i="40"/>
  <c r="N13" i="40"/>
  <c r="E13" i="40"/>
  <c r="L12" i="40"/>
  <c r="N12" i="40"/>
  <c r="E12" i="40"/>
  <c r="L11" i="40"/>
  <c r="N11" i="40"/>
  <c r="E11" i="40"/>
  <c r="L10" i="40"/>
  <c r="N10" i="40"/>
  <c r="E10" i="40"/>
  <c r="N9" i="40"/>
  <c r="E9" i="40"/>
  <c r="L8" i="40"/>
  <c r="E8" i="40"/>
  <c r="L7" i="40"/>
  <c r="N7" i="40"/>
  <c r="J6" i="40"/>
  <c r="N6" i="40"/>
  <c r="E94" i="43"/>
  <c r="A89" i="43"/>
  <c r="G88" i="43"/>
  <c r="G87" i="43"/>
  <c r="G84" i="43"/>
  <c r="G83" i="43"/>
  <c r="G81" i="43"/>
  <c r="G80" i="43"/>
  <c r="G79" i="43"/>
  <c r="G78" i="43"/>
  <c r="G77" i="43"/>
  <c r="G76" i="43"/>
  <c r="A68" i="43"/>
  <c r="G67" i="43"/>
  <c r="G66" i="43"/>
  <c r="G65" i="43"/>
  <c r="G64" i="43"/>
  <c r="G62" i="43"/>
  <c r="G60" i="43"/>
  <c r="G59" i="43"/>
  <c r="G58" i="43"/>
  <c r="G56" i="43"/>
  <c r="G55" i="43"/>
  <c r="G54" i="43"/>
  <c r="G44" i="43"/>
  <c r="G42" i="43"/>
  <c r="G41" i="43"/>
  <c r="G40" i="43"/>
  <c r="G38" i="43"/>
  <c r="G37" i="43"/>
  <c r="E31" i="43"/>
  <c r="E30" i="43"/>
  <c r="E27" i="43"/>
  <c r="G23" i="43"/>
  <c r="G21" i="43"/>
  <c r="E21" i="43"/>
  <c r="G17" i="43"/>
  <c r="E17" i="43"/>
  <c r="G13" i="43"/>
  <c r="E13" i="43"/>
  <c r="G11" i="43"/>
  <c r="G9" i="43"/>
  <c r="E9" i="43"/>
  <c r="L101" i="36"/>
  <c r="N99" i="36"/>
  <c r="N98" i="36"/>
  <c r="L97" i="36"/>
  <c r="N97" i="36"/>
  <c r="N91" i="36"/>
  <c r="N88" i="36"/>
  <c r="N87" i="36"/>
  <c r="N82" i="36"/>
  <c r="L79" i="36"/>
  <c r="N73" i="36"/>
  <c r="N72" i="36"/>
  <c r="N25" i="48" l="1"/>
  <c r="N53" i="46"/>
  <c r="N45" i="46"/>
  <c r="N89" i="38"/>
  <c r="N6" i="37"/>
  <c r="L89" i="37"/>
  <c r="L68" i="46"/>
  <c r="N45" i="40"/>
  <c r="N6" i="45"/>
  <c r="N6" i="38"/>
  <c r="O50" i="38"/>
  <c r="O63" i="38"/>
  <c r="O65" i="37"/>
  <c r="N25" i="40"/>
  <c r="N53" i="40"/>
  <c r="L75" i="46"/>
  <c r="O84" i="41"/>
  <c r="O77" i="45"/>
  <c r="O93" i="45"/>
  <c r="O38" i="50"/>
  <c r="L6" i="49"/>
  <c r="L6" i="40"/>
  <c r="O64" i="47"/>
  <c r="O88" i="45"/>
  <c r="O98" i="45"/>
  <c r="O41" i="37"/>
  <c r="O44" i="37"/>
  <c r="L25" i="49"/>
  <c r="O74" i="48"/>
  <c r="L36" i="37"/>
  <c r="N36" i="40"/>
  <c r="N36" i="49"/>
  <c r="N6" i="48"/>
  <c r="L25" i="46"/>
  <c r="L36" i="46"/>
  <c r="L45" i="46"/>
  <c r="L36" i="40"/>
  <c r="N25" i="46"/>
  <c r="N89" i="46"/>
  <c r="O67" i="41"/>
  <c r="O22" i="47"/>
  <c r="O28" i="47"/>
  <c r="O96" i="45"/>
  <c r="O42" i="50"/>
  <c r="O49" i="38"/>
  <c r="O61" i="38"/>
  <c r="O48" i="37"/>
  <c r="O51" i="37"/>
  <c r="N89" i="37"/>
  <c r="N23" i="36"/>
  <c r="L41" i="36"/>
  <c r="L51" i="36"/>
  <c r="L52" i="36"/>
  <c r="L56" i="36"/>
  <c r="N57" i="36"/>
  <c r="N65" i="36"/>
  <c r="N92" i="36"/>
  <c r="L98" i="36"/>
  <c r="G19" i="43"/>
  <c r="G26" i="43"/>
  <c r="G61" i="43"/>
  <c r="L33" i="40"/>
  <c r="N36" i="46"/>
  <c r="N75" i="46"/>
  <c r="O67" i="45"/>
  <c r="O69" i="45"/>
  <c r="O39" i="50"/>
  <c r="L13" i="36"/>
  <c r="L88" i="36"/>
  <c r="L17" i="40"/>
  <c r="L43" i="36"/>
  <c r="G82" i="43"/>
  <c r="L27" i="40"/>
  <c r="N56" i="36"/>
  <c r="N58" i="36"/>
  <c r="N66" i="36"/>
  <c r="G68" i="43"/>
  <c r="N24" i="40"/>
  <c r="L42" i="40"/>
  <c r="L62" i="40"/>
  <c r="L64" i="39"/>
  <c r="L35" i="40"/>
  <c r="N68" i="40"/>
  <c r="N90" i="40"/>
  <c r="L56" i="39"/>
  <c r="L24" i="36"/>
  <c r="L33" i="36"/>
  <c r="N43" i="36"/>
  <c r="L63" i="36"/>
  <c r="L64" i="36"/>
  <c r="L82" i="36"/>
  <c r="L16" i="36"/>
  <c r="L89" i="49"/>
  <c r="O55" i="38"/>
  <c r="O80" i="38"/>
  <c r="L14" i="36"/>
  <c r="L22" i="36"/>
  <c r="L72" i="36"/>
  <c r="N75" i="40"/>
  <c r="L75" i="40"/>
  <c r="N48" i="36"/>
  <c r="L55" i="36"/>
  <c r="G89" i="43"/>
  <c r="L15" i="36"/>
  <c r="L23" i="36"/>
  <c r="L32" i="36"/>
  <c r="L34" i="36"/>
  <c r="L61" i="36"/>
  <c r="L71" i="36"/>
  <c r="L80" i="36"/>
  <c r="L70" i="36"/>
  <c r="N16" i="36"/>
  <c r="N18" i="36"/>
  <c r="N24" i="36"/>
  <c r="N35" i="36"/>
  <c r="N9" i="36"/>
  <c r="N10" i="36"/>
  <c r="L31" i="36"/>
  <c r="N44" i="36"/>
  <c r="N47" i="36"/>
  <c r="N63" i="36"/>
  <c r="N7" i="36"/>
  <c r="L42" i="36"/>
  <c r="L44" i="36"/>
  <c r="N55" i="36"/>
  <c r="O65" i="41"/>
  <c r="O30" i="47"/>
  <c r="O73" i="45"/>
  <c r="O92" i="45"/>
  <c r="O97" i="45"/>
  <c r="O30" i="37"/>
  <c r="O32" i="37"/>
  <c r="O34" i="37"/>
  <c r="O38" i="37"/>
  <c r="O93" i="39"/>
  <c r="O97" i="39"/>
  <c r="N68" i="46"/>
  <c r="O81" i="47"/>
  <c r="O85" i="47"/>
  <c r="O51" i="50"/>
  <c r="O84" i="38"/>
  <c r="O70" i="37"/>
  <c r="O85" i="39"/>
  <c r="O79" i="45"/>
  <c r="O94" i="45"/>
  <c r="O100" i="45"/>
  <c r="O65" i="38"/>
  <c r="O71" i="38"/>
  <c r="O73" i="38"/>
  <c r="N75" i="37"/>
  <c r="G10" i="36"/>
  <c r="M10" i="36"/>
  <c r="G12" i="36"/>
  <c r="M12" i="36"/>
  <c r="L26" i="36"/>
  <c r="J25" i="36"/>
  <c r="M7" i="36"/>
  <c r="E6" i="36"/>
  <c r="G7" i="36"/>
  <c r="L9" i="36"/>
  <c r="L10" i="36"/>
  <c r="N11" i="36"/>
  <c r="N12" i="36"/>
  <c r="G14" i="36"/>
  <c r="M14" i="36"/>
  <c r="M15" i="36"/>
  <c r="O15" i="36" s="1"/>
  <c r="G15" i="36"/>
  <c r="L17" i="36"/>
  <c r="L18" i="36"/>
  <c r="N19" i="36"/>
  <c r="N20" i="36"/>
  <c r="G22" i="36"/>
  <c r="M22" i="36"/>
  <c r="M23" i="36"/>
  <c r="G23" i="36"/>
  <c r="L27" i="36"/>
  <c r="L28" i="36"/>
  <c r="N29" i="36"/>
  <c r="N30" i="36"/>
  <c r="G32" i="36"/>
  <c r="M32" i="36"/>
  <c r="M33" i="36"/>
  <c r="O33" i="36" s="1"/>
  <c r="G33" i="36"/>
  <c r="L35" i="36"/>
  <c r="N37" i="36"/>
  <c r="N38" i="36"/>
  <c r="N40" i="36"/>
  <c r="G42" i="36"/>
  <c r="M42" i="36"/>
  <c r="M43" i="36"/>
  <c r="G43" i="36"/>
  <c r="L47" i="36"/>
  <c r="L48" i="36"/>
  <c r="N49" i="36"/>
  <c r="N50" i="36"/>
  <c r="G52" i="36"/>
  <c r="M52" i="36"/>
  <c r="G54" i="36"/>
  <c r="E53" i="36"/>
  <c r="M54" i="36"/>
  <c r="M55" i="36"/>
  <c r="G55" i="36"/>
  <c r="L57" i="36"/>
  <c r="L58" i="36"/>
  <c r="N59" i="36"/>
  <c r="N60" i="36"/>
  <c r="G62" i="36"/>
  <c r="M62" i="36"/>
  <c r="M63" i="36"/>
  <c r="G63" i="36"/>
  <c r="L65" i="36"/>
  <c r="L66" i="36"/>
  <c r="N67" i="36"/>
  <c r="G70" i="36"/>
  <c r="M70" i="36"/>
  <c r="M71" i="36"/>
  <c r="O71" i="36" s="1"/>
  <c r="G71" i="36"/>
  <c r="L73" i="36"/>
  <c r="L74" i="36"/>
  <c r="L76" i="36"/>
  <c r="J75" i="36"/>
  <c r="N77" i="36"/>
  <c r="N78" i="36"/>
  <c r="G80" i="36"/>
  <c r="M80" i="36"/>
  <c r="M81" i="36"/>
  <c r="O81" i="36" s="1"/>
  <c r="G81" i="36"/>
  <c r="L83" i="36"/>
  <c r="L84" i="36"/>
  <c r="N85" i="36"/>
  <c r="N86" i="36"/>
  <c r="G88" i="36"/>
  <c r="M88" i="36"/>
  <c r="O88" i="36" s="1"/>
  <c r="G90" i="36"/>
  <c r="M90" i="36"/>
  <c r="E89" i="36"/>
  <c r="M91" i="36"/>
  <c r="O91" i="36" s="1"/>
  <c r="G91" i="36"/>
  <c r="L93" i="36"/>
  <c r="L94" i="36"/>
  <c r="N95" i="36"/>
  <c r="N96" i="36"/>
  <c r="G98" i="36"/>
  <c r="M98" i="36"/>
  <c r="O98" i="36" s="1"/>
  <c r="M99" i="36"/>
  <c r="O99" i="36" s="1"/>
  <c r="G99" i="36"/>
  <c r="E8" i="43"/>
  <c r="G8" i="43"/>
  <c r="E16" i="43"/>
  <c r="G16" i="43"/>
  <c r="E24" i="43"/>
  <c r="G24" i="43"/>
  <c r="E29" i="43"/>
  <c r="G29" i="43"/>
  <c r="E75" i="40"/>
  <c r="M75" i="40"/>
  <c r="G75" i="40"/>
  <c r="M11" i="36"/>
  <c r="G11" i="36"/>
  <c r="L7" i="36"/>
  <c r="J6" i="36"/>
  <c r="M13" i="36"/>
  <c r="G13" i="36"/>
  <c r="G8" i="36"/>
  <c r="M8" i="36"/>
  <c r="M9" i="36"/>
  <c r="G9" i="36"/>
  <c r="L11" i="36"/>
  <c r="L12" i="36"/>
  <c r="N13" i="36"/>
  <c r="N14" i="36"/>
  <c r="G16" i="36"/>
  <c r="M16" i="36"/>
  <c r="M17" i="36"/>
  <c r="O17" i="36" s="1"/>
  <c r="G17" i="36"/>
  <c r="L19" i="36"/>
  <c r="L20" i="36"/>
  <c r="N21" i="36"/>
  <c r="N22" i="36"/>
  <c r="G24" i="36"/>
  <c r="M24" i="36"/>
  <c r="G26" i="36"/>
  <c r="M26" i="36"/>
  <c r="E25" i="36"/>
  <c r="M27" i="36"/>
  <c r="O27" i="36" s="1"/>
  <c r="G27" i="36"/>
  <c r="L29" i="36"/>
  <c r="L30" i="36"/>
  <c r="N31" i="36"/>
  <c r="N32" i="36"/>
  <c r="G34" i="36"/>
  <c r="M34" i="36"/>
  <c r="O34" i="36" s="1"/>
  <c r="M35" i="36"/>
  <c r="G35" i="36"/>
  <c r="J36" i="36"/>
  <c r="L37" i="36"/>
  <c r="M39" i="36"/>
  <c r="L39" i="36"/>
  <c r="L40" i="36"/>
  <c r="N41" i="36"/>
  <c r="N42" i="36"/>
  <c r="G44" i="36"/>
  <c r="M44" i="36"/>
  <c r="G46" i="36"/>
  <c r="E45" i="36"/>
  <c r="M46" i="36"/>
  <c r="M47" i="36"/>
  <c r="G47" i="36"/>
  <c r="L49" i="36"/>
  <c r="L50" i="36"/>
  <c r="N51" i="36"/>
  <c r="N52" i="36"/>
  <c r="N54" i="36"/>
  <c r="G56" i="36"/>
  <c r="M56" i="36"/>
  <c r="M57" i="36"/>
  <c r="G57" i="36"/>
  <c r="L59" i="36"/>
  <c r="L60" i="36"/>
  <c r="N61" i="36"/>
  <c r="N62" i="36"/>
  <c r="G64" i="36"/>
  <c r="M64" i="36"/>
  <c r="O64" i="36" s="1"/>
  <c r="M65" i="36"/>
  <c r="G65" i="36"/>
  <c r="L67" i="36"/>
  <c r="N69" i="36"/>
  <c r="N70" i="36"/>
  <c r="G72" i="36"/>
  <c r="M72" i="36"/>
  <c r="O72" i="36" s="1"/>
  <c r="M73" i="36"/>
  <c r="O73" i="36" s="1"/>
  <c r="G73" i="36"/>
  <c r="L77" i="36"/>
  <c r="L78" i="36"/>
  <c r="N79" i="36"/>
  <c r="N80" i="36"/>
  <c r="G82" i="36"/>
  <c r="M82" i="36"/>
  <c r="O82" i="36" s="1"/>
  <c r="M83" i="36"/>
  <c r="G83" i="36"/>
  <c r="L85" i="36"/>
  <c r="L86" i="36"/>
  <c r="N90" i="36"/>
  <c r="G92" i="36"/>
  <c r="M92" i="36"/>
  <c r="M93" i="36"/>
  <c r="G93" i="36"/>
  <c r="L95" i="36"/>
  <c r="L96" i="36"/>
  <c r="G100" i="36"/>
  <c r="M100" i="36"/>
  <c r="M101" i="36"/>
  <c r="G101" i="36"/>
  <c r="E10" i="43"/>
  <c r="G10" i="43"/>
  <c r="E18" i="43"/>
  <c r="G18" i="43"/>
  <c r="G33" i="43"/>
  <c r="E33" i="43"/>
  <c r="E68" i="40"/>
  <c r="G18" i="36"/>
  <c r="M18" i="36"/>
  <c r="N26" i="36"/>
  <c r="G28" i="36"/>
  <c r="M28" i="36"/>
  <c r="O28" i="36" s="1"/>
  <c r="M29" i="36"/>
  <c r="G29" i="36"/>
  <c r="M37" i="36"/>
  <c r="E36" i="36"/>
  <c r="G37" i="36"/>
  <c r="N46" i="36"/>
  <c r="G48" i="36"/>
  <c r="M48" i="36"/>
  <c r="M49" i="36"/>
  <c r="G49" i="36"/>
  <c r="J53" i="36"/>
  <c r="L54" i="36"/>
  <c r="G58" i="36"/>
  <c r="M58" i="36"/>
  <c r="M59" i="36"/>
  <c r="G59" i="36"/>
  <c r="G66" i="36"/>
  <c r="M66" i="36"/>
  <c r="M67" i="36"/>
  <c r="G67" i="36"/>
  <c r="J68" i="36"/>
  <c r="L69" i="36"/>
  <c r="G74" i="36"/>
  <c r="M74" i="36"/>
  <c r="G76" i="36"/>
  <c r="M76" i="36"/>
  <c r="E75" i="36"/>
  <c r="M77" i="36"/>
  <c r="G77" i="36"/>
  <c r="G84" i="36"/>
  <c r="M84" i="36"/>
  <c r="M85" i="36"/>
  <c r="G85" i="36"/>
  <c r="L90" i="36"/>
  <c r="J89" i="36"/>
  <c r="G94" i="36"/>
  <c r="M94" i="36"/>
  <c r="M95" i="36"/>
  <c r="G95" i="36"/>
  <c r="N100" i="36"/>
  <c r="E12" i="43"/>
  <c r="G12" i="43"/>
  <c r="E20" i="43"/>
  <c r="G20" i="43"/>
  <c r="E25" i="40"/>
  <c r="G25" i="40"/>
  <c r="E45" i="40"/>
  <c r="G45" i="40"/>
  <c r="N8" i="36"/>
  <c r="M19" i="36"/>
  <c r="O19" i="36" s="1"/>
  <c r="G19" i="36"/>
  <c r="G20" i="36"/>
  <c r="M20" i="36"/>
  <c r="M21" i="36"/>
  <c r="G21" i="36"/>
  <c r="G30" i="36"/>
  <c r="M30" i="36"/>
  <c r="M31" i="36"/>
  <c r="G31" i="36"/>
  <c r="M38" i="36"/>
  <c r="G38" i="36"/>
  <c r="G40" i="36"/>
  <c r="M40" i="36"/>
  <c r="M41" i="36"/>
  <c r="G41" i="36"/>
  <c r="J45" i="36"/>
  <c r="L46" i="36"/>
  <c r="G50" i="36"/>
  <c r="M50" i="36"/>
  <c r="M51" i="36"/>
  <c r="G51" i="36"/>
  <c r="G60" i="36"/>
  <c r="M60" i="36"/>
  <c r="M61" i="36"/>
  <c r="G61" i="36"/>
  <c r="M69" i="36"/>
  <c r="E68" i="36"/>
  <c r="G69" i="36"/>
  <c r="N74" i="36"/>
  <c r="N76" i="36"/>
  <c r="G78" i="36"/>
  <c r="M78" i="36"/>
  <c r="M79" i="36"/>
  <c r="G79" i="36"/>
  <c r="N83" i="36"/>
  <c r="N84" i="36"/>
  <c r="G86" i="36"/>
  <c r="M86" i="36"/>
  <c r="M87" i="36"/>
  <c r="O87" i="36" s="1"/>
  <c r="G87" i="36"/>
  <c r="L91" i="36"/>
  <c r="L92" i="36"/>
  <c r="N93" i="36"/>
  <c r="N94" i="36"/>
  <c r="G96" i="36"/>
  <c r="M96" i="36"/>
  <c r="M97" i="36"/>
  <c r="O97" i="36" s="1"/>
  <c r="G97" i="36"/>
  <c r="L99" i="36"/>
  <c r="L100" i="36"/>
  <c r="N101" i="36"/>
  <c r="E14" i="43"/>
  <c r="G14" i="43"/>
  <c r="E22" i="43"/>
  <c r="G22" i="43"/>
  <c r="N39" i="36"/>
  <c r="A6" i="43"/>
  <c r="G31" i="43"/>
  <c r="G45" i="43"/>
  <c r="M7" i="40"/>
  <c r="O7" i="40" s="1"/>
  <c r="M8" i="40"/>
  <c r="O8" i="40" s="1"/>
  <c r="G8" i="40"/>
  <c r="G9" i="40"/>
  <c r="M9" i="40"/>
  <c r="O9" i="40" s="1"/>
  <c r="M10" i="40"/>
  <c r="O10" i="40" s="1"/>
  <c r="G10" i="40"/>
  <c r="G11" i="40"/>
  <c r="M11" i="40"/>
  <c r="O11" i="40" s="1"/>
  <c r="M12" i="40"/>
  <c r="O12" i="40" s="1"/>
  <c r="G12" i="40"/>
  <c r="G13" i="40"/>
  <c r="M13" i="40"/>
  <c r="O13" i="40" s="1"/>
  <c r="M14" i="40"/>
  <c r="O14" i="40" s="1"/>
  <c r="G14" i="40"/>
  <c r="G15" i="40"/>
  <c r="M15" i="40"/>
  <c r="O15" i="40" s="1"/>
  <c r="M16" i="40"/>
  <c r="O16" i="40" s="1"/>
  <c r="G16" i="40"/>
  <c r="G17" i="40"/>
  <c r="M17" i="40"/>
  <c r="O17" i="40" s="1"/>
  <c r="M18" i="40"/>
  <c r="O18" i="40" s="1"/>
  <c r="G18" i="40"/>
  <c r="G19" i="40"/>
  <c r="M19" i="40"/>
  <c r="O19" i="40" s="1"/>
  <c r="M20" i="40"/>
  <c r="O20" i="40" s="1"/>
  <c r="G20" i="40"/>
  <c r="G21" i="40"/>
  <c r="M21" i="40"/>
  <c r="O21" i="40" s="1"/>
  <c r="M22" i="40"/>
  <c r="O22" i="40" s="1"/>
  <c r="G22" i="40"/>
  <c r="G23" i="40"/>
  <c r="M23" i="40"/>
  <c r="O23" i="40" s="1"/>
  <c r="M24" i="40"/>
  <c r="G24" i="40"/>
  <c r="M54" i="40"/>
  <c r="O54" i="40" s="1"/>
  <c r="G54" i="40"/>
  <c r="G55" i="40"/>
  <c r="M55" i="40"/>
  <c r="O55" i="40" s="1"/>
  <c r="M56" i="40"/>
  <c r="O56" i="40" s="1"/>
  <c r="G56" i="40"/>
  <c r="G57" i="40"/>
  <c r="M57" i="40"/>
  <c r="O57" i="40" s="1"/>
  <c r="M58" i="40"/>
  <c r="O58" i="40" s="1"/>
  <c r="G58" i="40"/>
  <c r="G59" i="40"/>
  <c r="M59" i="40"/>
  <c r="O59" i="40" s="1"/>
  <c r="M60" i="40"/>
  <c r="O60" i="40" s="1"/>
  <c r="G60" i="40"/>
  <c r="G61" i="40"/>
  <c r="M61" i="40"/>
  <c r="O61" i="40" s="1"/>
  <c r="M62" i="40"/>
  <c r="O62" i="40" s="1"/>
  <c r="G62" i="40"/>
  <c r="G63" i="40"/>
  <c r="M63" i="40"/>
  <c r="O63" i="40" s="1"/>
  <c r="M64" i="40"/>
  <c r="O64" i="40" s="1"/>
  <c r="G64" i="40"/>
  <c r="G65" i="40"/>
  <c r="M65" i="40"/>
  <c r="O65" i="40" s="1"/>
  <c r="M66" i="40"/>
  <c r="O66" i="40" s="1"/>
  <c r="G66" i="40"/>
  <c r="G67" i="40"/>
  <c r="M67" i="40"/>
  <c r="O67" i="40" s="1"/>
  <c r="L76" i="40"/>
  <c r="N78" i="40"/>
  <c r="M80" i="40"/>
  <c r="O80" i="40" s="1"/>
  <c r="E80" i="40"/>
  <c r="G80" i="40"/>
  <c r="N82" i="40"/>
  <c r="M84" i="40"/>
  <c r="O84" i="40" s="1"/>
  <c r="E84" i="40"/>
  <c r="G84" i="40"/>
  <c r="N86" i="40"/>
  <c r="M88" i="40"/>
  <c r="O88" i="40" s="1"/>
  <c r="E88" i="40"/>
  <c r="G88" i="40"/>
  <c r="L90" i="40"/>
  <c r="J89" i="40"/>
  <c r="N91" i="40"/>
  <c r="G93" i="40"/>
  <c r="M93" i="40"/>
  <c r="O93" i="40" s="1"/>
  <c r="E93" i="40"/>
  <c r="N95" i="40"/>
  <c r="G97" i="40"/>
  <c r="M97" i="40"/>
  <c r="O97" i="40" s="1"/>
  <c r="E97" i="40"/>
  <c r="N99" i="40"/>
  <c r="G101" i="40"/>
  <c r="M101" i="40"/>
  <c r="O101" i="40" s="1"/>
  <c r="E101" i="40"/>
  <c r="L7" i="39"/>
  <c r="J6" i="39"/>
  <c r="N8" i="39"/>
  <c r="G10" i="39"/>
  <c r="M10" i="39"/>
  <c r="O10" i="39" s="1"/>
  <c r="E10" i="39"/>
  <c r="N12" i="39"/>
  <c r="G14" i="39"/>
  <c r="M14" i="39"/>
  <c r="O14" i="39" s="1"/>
  <c r="E14" i="39"/>
  <c r="N16" i="39"/>
  <c r="G18" i="39"/>
  <c r="M18" i="39"/>
  <c r="O18" i="39" s="1"/>
  <c r="E18" i="39"/>
  <c r="N20" i="39"/>
  <c r="G22" i="39"/>
  <c r="M22" i="39"/>
  <c r="O22" i="39" s="1"/>
  <c r="E22" i="39"/>
  <c r="N24" i="39"/>
  <c r="G26" i="39"/>
  <c r="M26" i="39"/>
  <c r="O26" i="39" s="1"/>
  <c r="E26" i="39"/>
  <c r="N25" i="39"/>
  <c r="N28" i="39"/>
  <c r="G30" i="39"/>
  <c r="M30" i="39"/>
  <c r="O30" i="39" s="1"/>
  <c r="E30" i="39"/>
  <c r="N32" i="39"/>
  <c r="G34" i="39"/>
  <c r="M34" i="39"/>
  <c r="O34" i="39" s="1"/>
  <c r="E34" i="39"/>
  <c r="M39" i="39"/>
  <c r="O39" i="39" s="1"/>
  <c r="E39" i="39"/>
  <c r="G39" i="39"/>
  <c r="N41" i="39"/>
  <c r="M43" i="39"/>
  <c r="O43" i="39" s="1"/>
  <c r="E43" i="39"/>
  <c r="G43" i="39"/>
  <c r="M47" i="39"/>
  <c r="O47" i="39" s="1"/>
  <c r="E47" i="39"/>
  <c r="G47" i="39"/>
  <c r="N48" i="39"/>
  <c r="O48" i="39" s="1"/>
  <c r="L48" i="39"/>
  <c r="N49" i="39"/>
  <c r="M55" i="39"/>
  <c r="O55" i="39" s="1"/>
  <c r="E55" i="39"/>
  <c r="G55" i="39"/>
  <c r="N57" i="39"/>
  <c r="M59" i="39"/>
  <c r="O59" i="39" s="1"/>
  <c r="E59" i="39"/>
  <c r="G59" i="39"/>
  <c r="L76" i="39"/>
  <c r="N83" i="39"/>
  <c r="M95" i="39"/>
  <c r="G95" i="39"/>
  <c r="E95" i="39"/>
  <c r="N101" i="39"/>
  <c r="O101" i="39" s="1"/>
  <c r="L101" i="39"/>
  <c r="E7" i="43"/>
  <c r="E11" i="43"/>
  <c r="E15" i="43"/>
  <c r="E19" i="43"/>
  <c r="E23" i="43"/>
  <c r="A25" i="43"/>
  <c r="G28" i="43"/>
  <c r="G32" i="43"/>
  <c r="E37" i="43"/>
  <c r="E38" i="43"/>
  <c r="E39" i="43"/>
  <c r="E40" i="43"/>
  <c r="E41" i="43"/>
  <c r="E42" i="43"/>
  <c r="E43" i="43"/>
  <c r="E44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M26" i="40"/>
  <c r="O26" i="40" s="1"/>
  <c r="G26" i="40"/>
  <c r="G27" i="40"/>
  <c r="M27" i="40"/>
  <c r="O27" i="40" s="1"/>
  <c r="M28" i="40"/>
  <c r="O28" i="40" s="1"/>
  <c r="G28" i="40"/>
  <c r="G29" i="40"/>
  <c r="M29" i="40"/>
  <c r="O29" i="40" s="1"/>
  <c r="M30" i="40"/>
  <c r="O30" i="40" s="1"/>
  <c r="G30" i="40"/>
  <c r="G31" i="40"/>
  <c r="M31" i="40"/>
  <c r="O31" i="40" s="1"/>
  <c r="M32" i="40"/>
  <c r="O32" i="40" s="1"/>
  <c r="G32" i="40"/>
  <c r="G33" i="40"/>
  <c r="M33" i="40"/>
  <c r="O33" i="40" s="1"/>
  <c r="M34" i="40"/>
  <c r="O34" i="40" s="1"/>
  <c r="G34" i="40"/>
  <c r="G35" i="40"/>
  <c r="M35" i="40"/>
  <c r="O35" i="40" s="1"/>
  <c r="M36" i="40"/>
  <c r="G36" i="40"/>
  <c r="E36" i="40"/>
  <c r="N37" i="40"/>
  <c r="L46" i="40"/>
  <c r="G69" i="40"/>
  <c r="M69" i="40"/>
  <c r="O69" i="40" s="1"/>
  <c r="M70" i="40"/>
  <c r="O70" i="40" s="1"/>
  <c r="G70" i="40"/>
  <c r="G71" i="40"/>
  <c r="M71" i="40"/>
  <c r="O71" i="40" s="1"/>
  <c r="M72" i="40"/>
  <c r="O72" i="40" s="1"/>
  <c r="G72" i="40"/>
  <c r="G73" i="40"/>
  <c r="M73" i="40"/>
  <c r="O73" i="40" s="1"/>
  <c r="M74" i="40"/>
  <c r="O74" i="40" s="1"/>
  <c r="G74" i="40"/>
  <c r="N76" i="40"/>
  <c r="G77" i="40"/>
  <c r="M77" i="40"/>
  <c r="O77" i="40" s="1"/>
  <c r="E77" i="40"/>
  <c r="L78" i="40"/>
  <c r="N79" i="40"/>
  <c r="G81" i="40"/>
  <c r="M81" i="40"/>
  <c r="O81" i="40" s="1"/>
  <c r="E81" i="40"/>
  <c r="L82" i="40"/>
  <c r="N83" i="40"/>
  <c r="G85" i="40"/>
  <c r="M85" i="40"/>
  <c r="O85" i="40" s="1"/>
  <c r="E85" i="40"/>
  <c r="L86" i="40"/>
  <c r="N87" i="40"/>
  <c r="M90" i="40"/>
  <c r="E90" i="40"/>
  <c r="G90" i="40"/>
  <c r="L91" i="40"/>
  <c r="N92" i="40"/>
  <c r="M94" i="40"/>
  <c r="O94" i="40" s="1"/>
  <c r="E94" i="40"/>
  <c r="G94" i="40"/>
  <c r="L95" i="40"/>
  <c r="N96" i="40"/>
  <c r="M98" i="40"/>
  <c r="O98" i="40" s="1"/>
  <c r="E98" i="40"/>
  <c r="G98" i="40"/>
  <c r="L99" i="40"/>
  <c r="N100" i="40"/>
  <c r="M7" i="39"/>
  <c r="O7" i="39" s="1"/>
  <c r="L8" i="39"/>
  <c r="N9" i="39"/>
  <c r="M11" i="39"/>
  <c r="O11" i="39" s="1"/>
  <c r="E11" i="39"/>
  <c r="G11" i="39"/>
  <c r="L12" i="39"/>
  <c r="N13" i="39"/>
  <c r="M15" i="39"/>
  <c r="O15" i="39" s="1"/>
  <c r="E15" i="39"/>
  <c r="G15" i="39"/>
  <c r="L16" i="39"/>
  <c r="N17" i="39"/>
  <c r="M19" i="39"/>
  <c r="O19" i="39" s="1"/>
  <c r="E19" i="39"/>
  <c r="G19" i="39"/>
  <c r="L20" i="39"/>
  <c r="N21" i="39"/>
  <c r="M23" i="39"/>
  <c r="O23" i="39" s="1"/>
  <c r="E23" i="39"/>
  <c r="G23" i="39"/>
  <c r="L24" i="39"/>
  <c r="M27" i="39"/>
  <c r="O27" i="39" s="1"/>
  <c r="E27" i="39"/>
  <c r="G27" i="39"/>
  <c r="L28" i="39"/>
  <c r="N29" i="39"/>
  <c r="M31" i="39"/>
  <c r="O31" i="39" s="1"/>
  <c r="E31" i="39"/>
  <c r="G31" i="39"/>
  <c r="L32" i="39"/>
  <c r="N33" i="39"/>
  <c r="M35" i="39"/>
  <c r="O35" i="39" s="1"/>
  <c r="E35" i="39"/>
  <c r="G35" i="39"/>
  <c r="L37" i="39"/>
  <c r="G40" i="39"/>
  <c r="M40" i="39"/>
  <c r="O40" i="39" s="1"/>
  <c r="E40" i="39"/>
  <c r="L41" i="39"/>
  <c r="N42" i="39"/>
  <c r="G44" i="39"/>
  <c r="M44" i="39"/>
  <c r="O44" i="39" s="1"/>
  <c r="E44" i="39"/>
  <c r="N46" i="39"/>
  <c r="L49" i="39"/>
  <c r="N50" i="39"/>
  <c r="G52" i="39"/>
  <c r="M52" i="39"/>
  <c r="E52" i="39"/>
  <c r="G56" i="39"/>
  <c r="M56" i="39"/>
  <c r="E56" i="39"/>
  <c r="L57" i="39"/>
  <c r="G60" i="39"/>
  <c r="M60" i="39"/>
  <c r="E60" i="39"/>
  <c r="M71" i="39"/>
  <c r="O71" i="39" s="1"/>
  <c r="G71" i="39"/>
  <c r="E71" i="39"/>
  <c r="M79" i="39"/>
  <c r="O79" i="39" s="1"/>
  <c r="G79" i="39"/>
  <c r="E79" i="39"/>
  <c r="L83" i="39"/>
  <c r="N87" i="39"/>
  <c r="N91" i="39"/>
  <c r="M99" i="39"/>
  <c r="O99" i="39" s="1"/>
  <c r="G99" i="39"/>
  <c r="E99" i="39"/>
  <c r="M8" i="46"/>
  <c r="O8" i="46" s="1"/>
  <c r="E8" i="46"/>
  <c r="G8" i="46"/>
  <c r="E26" i="43"/>
  <c r="E28" i="43"/>
  <c r="E32" i="43"/>
  <c r="G34" i="43"/>
  <c r="G35" i="43"/>
  <c r="A36" i="43"/>
  <c r="G46" i="43"/>
  <c r="G47" i="43"/>
  <c r="G48" i="43"/>
  <c r="G49" i="43"/>
  <c r="G50" i="43"/>
  <c r="G51" i="43"/>
  <c r="G52" i="43"/>
  <c r="A53" i="43"/>
  <c r="G69" i="43"/>
  <c r="G70" i="43"/>
  <c r="G71" i="43"/>
  <c r="G72" i="43"/>
  <c r="G73" i="43"/>
  <c r="G74" i="43"/>
  <c r="A75" i="43"/>
  <c r="G90" i="43"/>
  <c r="G91" i="43"/>
  <c r="G92" i="43"/>
  <c r="G93" i="43"/>
  <c r="G94" i="43"/>
  <c r="G95" i="43"/>
  <c r="G96" i="43"/>
  <c r="G97" i="43"/>
  <c r="G98" i="43"/>
  <c r="G99" i="43"/>
  <c r="G100" i="43"/>
  <c r="G101" i="43"/>
  <c r="J25" i="40"/>
  <c r="E26" i="40"/>
  <c r="E27" i="40"/>
  <c r="E28" i="40"/>
  <c r="E29" i="40"/>
  <c r="E30" i="40"/>
  <c r="E31" i="40"/>
  <c r="E32" i="40"/>
  <c r="E33" i="40"/>
  <c r="E34" i="40"/>
  <c r="E35" i="40"/>
  <c r="G37" i="40"/>
  <c r="M37" i="40"/>
  <c r="M38" i="40"/>
  <c r="O38" i="40" s="1"/>
  <c r="G38" i="40"/>
  <c r="G39" i="40"/>
  <c r="M39" i="40"/>
  <c r="O39" i="40" s="1"/>
  <c r="M40" i="40"/>
  <c r="O40" i="40" s="1"/>
  <c r="G40" i="40"/>
  <c r="G41" i="40"/>
  <c r="M41" i="40"/>
  <c r="O41" i="40" s="1"/>
  <c r="M42" i="40"/>
  <c r="O42" i="40" s="1"/>
  <c r="G42" i="40"/>
  <c r="G43" i="40"/>
  <c r="M43" i="40"/>
  <c r="O43" i="40" s="1"/>
  <c r="M44" i="40"/>
  <c r="O44" i="40" s="1"/>
  <c r="G44" i="40"/>
  <c r="E69" i="40"/>
  <c r="E70" i="40"/>
  <c r="E71" i="40"/>
  <c r="E72" i="40"/>
  <c r="E73" i="40"/>
  <c r="E74" i="40"/>
  <c r="M76" i="40"/>
  <c r="G76" i="40"/>
  <c r="M78" i="40"/>
  <c r="E78" i="40"/>
  <c r="G78" i="40"/>
  <c r="L79" i="40"/>
  <c r="M82" i="40"/>
  <c r="E82" i="40"/>
  <c r="G82" i="40"/>
  <c r="M86" i="40"/>
  <c r="E86" i="40"/>
  <c r="G86" i="40"/>
  <c r="L87" i="40"/>
  <c r="G91" i="40"/>
  <c r="M91" i="40"/>
  <c r="E91" i="40"/>
  <c r="G95" i="40"/>
  <c r="M95" i="40"/>
  <c r="E95" i="40"/>
  <c r="G99" i="40"/>
  <c r="M99" i="40"/>
  <c r="E99" i="40"/>
  <c r="G8" i="39"/>
  <c r="M8" i="39"/>
  <c r="E8" i="39"/>
  <c r="G12" i="39"/>
  <c r="M12" i="39"/>
  <c r="E12" i="39"/>
  <c r="G16" i="39"/>
  <c r="M16" i="39"/>
  <c r="E16" i="39"/>
  <c r="G20" i="39"/>
  <c r="M20" i="39"/>
  <c r="E20" i="39"/>
  <c r="G24" i="39"/>
  <c r="M24" i="39"/>
  <c r="E24" i="39"/>
  <c r="G28" i="39"/>
  <c r="M28" i="39"/>
  <c r="E28" i="39"/>
  <c r="G32" i="39"/>
  <c r="M32" i="39"/>
  <c r="E32" i="39"/>
  <c r="N38" i="39"/>
  <c r="O38" i="39" s="1"/>
  <c r="L38" i="39"/>
  <c r="M41" i="39"/>
  <c r="E41" i="39"/>
  <c r="G41" i="39"/>
  <c r="L46" i="39"/>
  <c r="J45" i="39"/>
  <c r="M49" i="39"/>
  <c r="O49" i="39" s="1"/>
  <c r="E49" i="39"/>
  <c r="G49" i="39"/>
  <c r="L54" i="39"/>
  <c r="J53" i="39"/>
  <c r="M57" i="39"/>
  <c r="E57" i="39"/>
  <c r="G57" i="39"/>
  <c r="M69" i="39"/>
  <c r="O69" i="39" s="1"/>
  <c r="E69" i="39"/>
  <c r="G69" i="39"/>
  <c r="N70" i="39"/>
  <c r="M77" i="39"/>
  <c r="O77" i="39" s="1"/>
  <c r="E77" i="39"/>
  <c r="G77" i="39"/>
  <c r="M83" i="39"/>
  <c r="G83" i="39"/>
  <c r="E83" i="39"/>
  <c r="N95" i="39"/>
  <c r="N7" i="46"/>
  <c r="M68" i="46"/>
  <c r="G68" i="46"/>
  <c r="E68" i="46"/>
  <c r="E75" i="46"/>
  <c r="M75" i="46"/>
  <c r="G75" i="46"/>
  <c r="G7" i="43"/>
  <c r="G30" i="43"/>
  <c r="E34" i="43"/>
  <c r="E35" i="43"/>
  <c r="E46" i="43"/>
  <c r="E47" i="43"/>
  <c r="E48" i="43"/>
  <c r="E49" i="43"/>
  <c r="E50" i="43"/>
  <c r="E51" i="43"/>
  <c r="E52" i="43"/>
  <c r="E69" i="43"/>
  <c r="E70" i="43"/>
  <c r="E71" i="43"/>
  <c r="E72" i="43"/>
  <c r="E73" i="43"/>
  <c r="E74" i="43"/>
  <c r="E90" i="43"/>
  <c r="E91" i="43"/>
  <c r="E92" i="43"/>
  <c r="E93" i="43"/>
  <c r="E95" i="43"/>
  <c r="E96" i="43"/>
  <c r="E97" i="43"/>
  <c r="E98" i="43"/>
  <c r="E99" i="43"/>
  <c r="E100" i="43"/>
  <c r="E101" i="43"/>
  <c r="E37" i="40"/>
  <c r="E38" i="40"/>
  <c r="E39" i="40"/>
  <c r="E40" i="40"/>
  <c r="E41" i="40"/>
  <c r="M46" i="40"/>
  <c r="O46" i="40" s="1"/>
  <c r="G46" i="40"/>
  <c r="G47" i="40"/>
  <c r="M47" i="40"/>
  <c r="O47" i="40" s="1"/>
  <c r="M48" i="40"/>
  <c r="O48" i="40" s="1"/>
  <c r="G48" i="40"/>
  <c r="G49" i="40"/>
  <c r="M49" i="40"/>
  <c r="O49" i="40" s="1"/>
  <c r="M50" i="40"/>
  <c r="O50" i="40" s="1"/>
  <c r="G50" i="40"/>
  <c r="G51" i="40"/>
  <c r="M51" i="40"/>
  <c r="O51" i="40" s="1"/>
  <c r="M52" i="40"/>
  <c r="O52" i="40" s="1"/>
  <c r="G52" i="40"/>
  <c r="E76" i="40"/>
  <c r="G79" i="40"/>
  <c r="M79" i="40"/>
  <c r="E79" i="40"/>
  <c r="G83" i="40"/>
  <c r="M83" i="40"/>
  <c r="O83" i="40" s="1"/>
  <c r="E83" i="40"/>
  <c r="G87" i="40"/>
  <c r="M87" i="40"/>
  <c r="E87" i="40"/>
  <c r="M92" i="40"/>
  <c r="E92" i="40"/>
  <c r="G92" i="40"/>
  <c r="M96" i="40"/>
  <c r="E96" i="40"/>
  <c r="G96" i="40"/>
  <c r="M100" i="40"/>
  <c r="E100" i="40"/>
  <c r="G100" i="40"/>
  <c r="L101" i="40"/>
  <c r="M9" i="39"/>
  <c r="E9" i="39"/>
  <c r="G9" i="39"/>
  <c r="L10" i="39"/>
  <c r="M13" i="39"/>
  <c r="E13" i="39"/>
  <c r="G13" i="39"/>
  <c r="L14" i="39"/>
  <c r="M17" i="39"/>
  <c r="E17" i="39"/>
  <c r="G17" i="39"/>
  <c r="L18" i="39"/>
  <c r="M21" i="39"/>
  <c r="E21" i="39"/>
  <c r="G21" i="39"/>
  <c r="L22" i="39"/>
  <c r="L26" i="39"/>
  <c r="J25" i="39"/>
  <c r="M29" i="39"/>
  <c r="E29" i="39"/>
  <c r="G29" i="39"/>
  <c r="L30" i="39"/>
  <c r="M33" i="39"/>
  <c r="E33" i="39"/>
  <c r="G33" i="39"/>
  <c r="L39" i="39"/>
  <c r="J36" i="39"/>
  <c r="G42" i="39"/>
  <c r="M42" i="39"/>
  <c r="E42" i="39"/>
  <c r="G46" i="39"/>
  <c r="M46" i="39"/>
  <c r="E46" i="39"/>
  <c r="N45" i="39"/>
  <c r="G50" i="39"/>
  <c r="M50" i="39"/>
  <c r="E50" i="39"/>
  <c r="N52" i="39"/>
  <c r="G54" i="39"/>
  <c r="M54" i="39"/>
  <c r="O54" i="39" s="1"/>
  <c r="E54" i="39"/>
  <c r="N53" i="39"/>
  <c r="L55" i="39"/>
  <c r="N56" i="39"/>
  <c r="G58" i="39"/>
  <c r="M58" i="39"/>
  <c r="O58" i="39" s="1"/>
  <c r="E58" i="39"/>
  <c r="L59" i="39"/>
  <c r="N60" i="39"/>
  <c r="N61" i="39"/>
  <c r="O61" i="39" s="1"/>
  <c r="L61" i="39"/>
  <c r="N63" i="39"/>
  <c r="O63" i="39" s="1"/>
  <c r="N65" i="39"/>
  <c r="O65" i="39" s="1"/>
  <c r="L65" i="39"/>
  <c r="N67" i="39"/>
  <c r="O67" i="39" s="1"/>
  <c r="M73" i="39"/>
  <c r="O73" i="39" s="1"/>
  <c r="E73" i="39"/>
  <c r="G73" i="39"/>
  <c r="N76" i="39"/>
  <c r="N75" i="39"/>
  <c r="M87" i="39"/>
  <c r="G87" i="39"/>
  <c r="E87" i="39"/>
  <c r="N89" i="39"/>
  <c r="N90" i="39"/>
  <c r="M91" i="39"/>
  <c r="G91" i="39"/>
  <c r="E91" i="39"/>
  <c r="L95" i="39"/>
  <c r="L7" i="46"/>
  <c r="J6" i="46"/>
  <c r="M36" i="46"/>
  <c r="G36" i="46"/>
  <c r="E36" i="46"/>
  <c r="E53" i="46"/>
  <c r="G53" i="46"/>
  <c r="N37" i="39"/>
  <c r="O37" i="39" s="1"/>
  <c r="N51" i="39"/>
  <c r="O51" i="39" s="1"/>
  <c r="G61" i="39"/>
  <c r="G65" i="39"/>
  <c r="J68" i="39"/>
  <c r="G70" i="39"/>
  <c r="M70" i="39"/>
  <c r="G74" i="39"/>
  <c r="M74" i="39"/>
  <c r="O74" i="39" s="1"/>
  <c r="G78" i="39"/>
  <c r="M78" i="39"/>
  <c r="O78" i="39" s="1"/>
  <c r="G82" i="39"/>
  <c r="M82" i="39"/>
  <c r="O82" i="39" s="1"/>
  <c r="G86" i="39"/>
  <c r="M86" i="39"/>
  <c r="O86" i="39" s="1"/>
  <c r="G90" i="39"/>
  <c r="M90" i="39"/>
  <c r="G94" i="39"/>
  <c r="M94" i="39"/>
  <c r="O94" i="39" s="1"/>
  <c r="G98" i="39"/>
  <c r="M98" i="39"/>
  <c r="O98" i="39" s="1"/>
  <c r="L26" i="46"/>
  <c r="M46" i="46"/>
  <c r="O46" i="46" s="1"/>
  <c r="G46" i="46"/>
  <c r="G47" i="46"/>
  <c r="M47" i="46"/>
  <c r="O47" i="46" s="1"/>
  <c r="M48" i="46"/>
  <c r="O48" i="46" s="1"/>
  <c r="G48" i="46"/>
  <c r="G49" i="46"/>
  <c r="M49" i="46"/>
  <c r="O49" i="46" s="1"/>
  <c r="M50" i="46"/>
  <c r="O50" i="46" s="1"/>
  <c r="G50" i="46"/>
  <c r="G51" i="46"/>
  <c r="M51" i="46"/>
  <c r="O51" i="46" s="1"/>
  <c r="M52" i="46"/>
  <c r="O52" i="46" s="1"/>
  <c r="G52" i="46"/>
  <c r="M90" i="46"/>
  <c r="O90" i="46" s="1"/>
  <c r="G90" i="46"/>
  <c r="G91" i="46"/>
  <c r="M91" i="46"/>
  <c r="O91" i="46" s="1"/>
  <c r="M92" i="46"/>
  <c r="O92" i="46" s="1"/>
  <c r="G92" i="46"/>
  <c r="G93" i="46"/>
  <c r="M93" i="46"/>
  <c r="O93" i="46" s="1"/>
  <c r="M94" i="46"/>
  <c r="O94" i="46" s="1"/>
  <c r="G94" i="46"/>
  <c r="G95" i="46"/>
  <c r="M95" i="46"/>
  <c r="O95" i="46" s="1"/>
  <c r="M96" i="46"/>
  <c r="O96" i="46" s="1"/>
  <c r="G96" i="46"/>
  <c r="G97" i="46"/>
  <c r="M97" i="46"/>
  <c r="O97" i="46" s="1"/>
  <c r="M98" i="46"/>
  <c r="O98" i="46" s="1"/>
  <c r="G98" i="46"/>
  <c r="G101" i="46"/>
  <c r="M101" i="46"/>
  <c r="E101" i="46"/>
  <c r="M9" i="41"/>
  <c r="E9" i="41"/>
  <c r="G9" i="41"/>
  <c r="M13" i="41"/>
  <c r="E13" i="41"/>
  <c r="G13" i="41"/>
  <c r="M17" i="41"/>
  <c r="E17" i="41"/>
  <c r="G17" i="41"/>
  <c r="M21" i="41"/>
  <c r="E21" i="41"/>
  <c r="G21" i="41"/>
  <c r="L26" i="41"/>
  <c r="J25" i="41"/>
  <c r="M29" i="41"/>
  <c r="E29" i="41"/>
  <c r="G29" i="41"/>
  <c r="M33" i="41"/>
  <c r="E33" i="41"/>
  <c r="G33" i="41"/>
  <c r="G38" i="41"/>
  <c r="M38" i="41"/>
  <c r="E38" i="41"/>
  <c r="G42" i="41"/>
  <c r="M42" i="41"/>
  <c r="E42" i="41"/>
  <c r="G46" i="41"/>
  <c r="M46" i="41"/>
  <c r="E46" i="41"/>
  <c r="G50" i="41"/>
  <c r="M50" i="41"/>
  <c r="E50" i="41"/>
  <c r="M55" i="41"/>
  <c r="E55" i="41"/>
  <c r="G55" i="41"/>
  <c r="M59" i="41"/>
  <c r="E59" i="41"/>
  <c r="G59" i="41"/>
  <c r="G62" i="41"/>
  <c r="M62" i="41"/>
  <c r="O62" i="41" s="1"/>
  <c r="E62" i="41"/>
  <c r="G72" i="41"/>
  <c r="M72" i="41"/>
  <c r="E72" i="41"/>
  <c r="M80" i="41"/>
  <c r="O80" i="41" s="1"/>
  <c r="E80" i="41"/>
  <c r="G80" i="41"/>
  <c r="E61" i="39"/>
  <c r="G64" i="39"/>
  <c r="M64" i="39"/>
  <c r="O64" i="39" s="1"/>
  <c r="E65" i="39"/>
  <c r="E70" i="39"/>
  <c r="E74" i="39"/>
  <c r="E78" i="39"/>
  <c r="M81" i="39"/>
  <c r="O81" i="39" s="1"/>
  <c r="G81" i="39"/>
  <c r="G85" i="39"/>
  <c r="G93" i="39"/>
  <c r="G97" i="39"/>
  <c r="G101" i="39"/>
  <c r="G9" i="46"/>
  <c r="M9" i="46"/>
  <c r="O9" i="46" s="1"/>
  <c r="M10" i="46"/>
  <c r="O10" i="46" s="1"/>
  <c r="G10" i="46"/>
  <c r="G11" i="46"/>
  <c r="M11" i="46"/>
  <c r="O11" i="46" s="1"/>
  <c r="M12" i="46"/>
  <c r="O12" i="46" s="1"/>
  <c r="G12" i="46"/>
  <c r="G13" i="46"/>
  <c r="M13" i="46"/>
  <c r="O13" i="46" s="1"/>
  <c r="M14" i="46"/>
  <c r="O14" i="46" s="1"/>
  <c r="G14" i="46"/>
  <c r="G15" i="46"/>
  <c r="M15" i="46"/>
  <c r="O15" i="46" s="1"/>
  <c r="M16" i="46"/>
  <c r="O16" i="46" s="1"/>
  <c r="G16" i="46"/>
  <c r="G17" i="46"/>
  <c r="M17" i="46"/>
  <c r="O17" i="46" s="1"/>
  <c r="M18" i="46"/>
  <c r="O18" i="46" s="1"/>
  <c r="G18" i="46"/>
  <c r="G19" i="46"/>
  <c r="M19" i="46"/>
  <c r="O19" i="46" s="1"/>
  <c r="M20" i="46"/>
  <c r="O20" i="46" s="1"/>
  <c r="G20" i="46"/>
  <c r="G21" i="46"/>
  <c r="M21" i="46"/>
  <c r="O21" i="46" s="1"/>
  <c r="M22" i="46"/>
  <c r="O22" i="46" s="1"/>
  <c r="G22" i="46"/>
  <c r="G23" i="46"/>
  <c r="M23" i="46"/>
  <c r="O23" i="46" s="1"/>
  <c r="M24" i="46"/>
  <c r="O24" i="46" s="1"/>
  <c r="G24" i="46"/>
  <c r="E25" i="46"/>
  <c r="M25" i="46"/>
  <c r="G25" i="46"/>
  <c r="N26" i="46"/>
  <c r="E46" i="46"/>
  <c r="M54" i="46"/>
  <c r="O54" i="46" s="1"/>
  <c r="G54" i="46"/>
  <c r="G55" i="46"/>
  <c r="M55" i="46"/>
  <c r="O55" i="46" s="1"/>
  <c r="M56" i="46"/>
  <c r="O56" i="46" s="1"/>
  <c r="G56" i="46"/>
  <c r="G57" i="46"/>
  <c r="M57" i="46"/>
  <c r="O57" i="46" s="1"/>
  <c r="M58" i="46"/>
  <c r="O58" i="46" s="1"/>
  <c r="G58" i="46"/>
  <c r="G59" i="46"/>
  <c r="M59" i="46"/>
  <c r="O59" i="46" s="1"/>
  <c r="M60" i="46"/>
  <c r="O60" i="46" s="1"/>
  <c r="G60" i="46"/>
  <c r="G61" i="46"/>
  <c r="M61" i="46"/>
  <c r="O61" i="46" s="1"/>
  <c r="M62" i="46"/>
  <c r="O62" i="46" s="1"/>
  <c r="G62" i="46"/>
  <c r="G63" i="46"/>
  <c r="M63" i="46"/>
  <c r="O63" i="46" s="1"/>
  <c r="M64" i="46"/>
  <c r="O64" i="46" s="1"/>
  <c r="G64" i="46"/>
  <c r="G65" i="46"/>
  <c r="M65" i="46"/>
  <c r="O65" i="46" s="1"/>
  <c r="M66" i="46"/>
  <c r="O66" i="46" s="1"/>
  <c r="G66" i="46"/>
  <c r="G67" i="46"/>
  <c r="M67" i="46"/>
  <c r="O67" i="46" s="1"/>
  <c r="J89" i="46"/>
  <c r="E90" i="46"/>
  <c r="E91" i="46"/>
  <c r="E92" i="46"/>
  <c r="E93" i="46"/>
  <c r="E94" i="46"/>
  <c r="E95" i="46"/>
  <c r="E96" i="46"/>
  <c r="E97" i="46"/>
  <c r="E98" i="46"/>
  <c r="L99" i="46"/>
  <c r="N100" i="46"/>
  <c r="L7" i="41"/>
  <c r="J6" i="41"/>
  <c r="N8" i="41"/>
  <c r="G10" i="41"/>
  <c r="M10" i="41"/>
  <c r="O10" i="41" s="1"/>
  <c r="E10" i="41"/>
  <c r="L11" i="41"/>
  <c r="N12" i="41"/>
  <c r="G14" i="41"/>
  <c r="M14" i="41"/>
  <c r="O14" i="41" s="1"/>
  <c r="E14" i="41"/>
  <c r="L15" i="41"/>
  <c r="N16" i="41"/>
  <c r="G18" i="41"/>
  <c r="M18" i="41"/>
  <c r="O18" i="41" s="1"/>
  <c r="E18" i="41"/>
  <c r="L19" i="41"/>
  <c r="N20" i="41"/>
  <c r="G22" i="41"/>
  <c r="M22" i="41"/>
  <c r="O22" i="41" s="1"/>
  <c r="E22" i="41"/>
  <c r="L23" i="41"/>
  <c r="N24" i="41"/>
  <c r="G26" i="41"/>
  <c r="M26" i="41"/>
  <c r="O26" i="41" s="1"/>
  <c r="E26" i="41"/>
  <c r="N25" i="41"/>
  <c r="L27" i="41"/>
  <c r="N28" i="41"/>
  <c r="G30" i="41"/>
  <c r="M30" i="41"/>
  <c r="O30" i="41" s="1"/>
  <c r="E30" i="41"/>
  <c r="L31" i="41"/>
  <c r="N32" i="41"/>
  <c r="G34" i="41"/>
  <c r="M34" i="41"/>
  <c r="O34" i="41" s="1"/>
  <c r="E34" i="41"/>
  <c r="L35" i="41"/>
  <c r="N37" i="41"/>
  <c r="M39" i="41"/>
  <c r="O39" i="41" s="1"/>
  <c r="E39" i="41"/>
  <c r="G39" i="41"/>
  <c r="L40" i="41"/>
  <c r="N41" i="41"/>
  <c r="M43" i="41"/>
  <c r="O43" i="41" s="1"/>
  <c r="E43" i="41"/>
  <c r="G43" i="41"/>
  <c r="L44" i="41"/>
  <c r="M47" i="41"/>
  <c r="O47" i="41" s="1"/>
  <c r="E47" i="41"/>
  <c r="G47" i="41"/>
  <c r="L48" i="41"/>
  <c r="N49" i="41"/>
  <c r="M51" i="41"/>
  <c r="O51" i="41" s="1"/>
  <c r="E51" i="41"/>
  <c r="G51" i="41"/>
  <c r="L52" i="41"/>
  <c r="N54" i="41"/>
  <c r="G56" i="41"/>
  <c r="M56" i="41"/>
  <c r="O56" i="41" s="1"/>
  <c r="E56" i="41"/>
  <c r="L57" i="41"/>
  <c r="N58" i="41"/>
  <c r="G60" i="41"/>
  <c r="M60" i="41"/>
  <c r="O60" i="41" s="1"/>
  <c r="E60" i="41"/>
  <c r="L64" i="41"/>
  <c r="L66" i="41"/>
  <c r="G70" i="41"/>
  <c r="M70" i="41"/>
  <c r="E70" i="41"/>
  <c r="N72" i="41"/>
  <c r="M76" i="41"/>
  <c r="O76" i="41" s="1"/>
  <c r="E76" i="41"/>
  <c r="G76" i="41"/>
  <c r="J75" i="41"/>
  <c r="L77" i="41"/>
  <c r="G63" i="39"/>
  <c r="G67" i="39"/>
  <c r="G72" i="39"/>
  <c r="M72" i="39"/>
  <c r="O72" i="39" s="1"/>
  <c r="G76" i="39"/>
  <c r="M76" i="39"/>
  <c r="G80" i="39"/>
  <c r="M80" i="39"/>
  <c r="O80" i="39" s="1"/>
  <c r="G84" i="39"/>
  <c r="M84" i="39"/>
  <c r="O84" i="39" s="1"/>
  <c r="E85" i="39"/>
  <c r="G88" i="39"/>
  <c r="M88" i="39"/>
  <c r="O88" i="39" s="1"/>
  <c r="G92" i="39"/>
  <c r="M92" i="39"/>
  <c r="O92" i="39" s="1"/>
  <c r="E93" i="39"/>
  <c r="G96" i="39"/>
  <c r="M96" i="39"/>
  <c r="O96" i="39" s="1"/>
  <c r="E97" i="39"/>
  <c r="G100" i="39"/>
  <c r="M100" i="39"/>
  <c r="O100" i="39" s="1"/>
  <c r="E101" i="39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M26" i="46"/>
  <c r="G26" i="46"/>
  <c r="G27" i="46"/>
  <c r="M27" i="46"/>
  <c r="O27" i="46" s="1"/>
  <c r="M28" i="46"/>
  <c r="O28" i="46" s="1"/>
  <c r="G28" i="46"/>
  <c r="G29" i="46"/>
  <c r="M29" i="46"/>
  <c r="O29" i="46" s="1"/>
  <c r="M30" i="46"/>
  <c r="O30" i="46" s="1"/>
  <c r="G30" i="46"/>
  <c r="G31" i="46"/>
  <c r="M31" i="46"/>
  <c r="O31" i="46" s="1"/>
  <c r="M32" i="46"/>
  <c r="O32" i="46" s="1"/>
  <c r="G32" i="46"/>
  <c r="G33" i="46"/>
  <c r="M33" i="46"/>
  <c r="O33" i="46" s="1"/>
  <c r="M34" i="46"/>
  <c r="O34" i="46" s="1"/>
  <c r="G34" i="46"/>
  <c r="G35" i="46"/>
  <c r="M35" i="46"/>
  <c r="O35" i="46" s="1"/>
  <c r="E54" i="46"/>
  <c r="E55" i="46"/>
  <c r="E56" i="46"/>
  <c r="E57" i="46"/>
  <c r="E58" i="46"/>
  <c r="E59" i="46"/>
  <c r="E60" i="46"/>
  <c r="E61" i="46"/>
  <c r="E62" i="46"/>
  <c r="E63" i="46"/>
  <c r="E64" i="46"/>
  <c r="G69" i="46"/>
  <c r="M69" i="46"/>
  <c r="O69" i="46" s="1"/>
  <c r="M70" i="46"/>
  <c r="O70" i="46" s="1"/>
  <c r="G70" i="46"/>
  <c r="G71" i="46"/>
  <c r="M71" i="46"/>
  <c r="O71" i="46" s="1"/>
  <c r="M72" i="46"/>
  <c r="O72" i="46" s="1"/>
  <c r="G72" i="46"/>
  <c r="G73" i="46"/>
  <c r="M73" i="46"/>
  <c r="O73" i="46" s="1"/>
  <c r="M74" i="46"/>
  <c r="O74" i="46" s="1"/>
  <c r="G74" i="46"/>
  <c r="G99" i="46"/>
  <c r="M99" i="46"/>
  <c r="O99" i="46" s="1"/>
  <c r="E99" i="46"/>
  <c r="L100" i="46"/>
  <c r="N101" i="46"/>
  <c r="M7" i="41"/>
  <c r="O7" i="41" s="1"/>
  <c r="L8" i="41"/>
  <c r="N9" i="41"/>
  <c r="M11" i="41"/>
  <c r="O11" i="41" s="1"/>
  <c r="E11" i="41"/>
  <c r="G11" i="41"/>
  <c r="L12" i="41"/>
  <c r="N13" i="41"/>
  <c r="M15" i="41"/>
  <c r="O15" i="41" s="1"/>
  <c r="E15" i="41"/>
  <c r="G15" i="41"/>
  <c r="L16" i="41"/>
  <c r="N17" i="41"/>
  <c r="M19" i="41"/>
  <c r="O19" i="41" s="1"/>
  <c r="E19" i="41"/>
  <c r="G19" i="41"/>
  <c r="L20" i="41"/>
  <c r="N21" i="41"/>
  <c r="M23" i="41"/>
  <c r="O23" i="41" s="1"/>
  <c r="E23" i="41"/>
  <c r="G23" i="41"/>
  <c r="L24" i="41"/>
  <c r="M27" i="41"/>
  <c r="O27" i="41" s="1"/>
  <c r="E27" i="41"/>
  <c r="G27" i="41"/>
  <c r="L28" i="41"/>
  <c r="N29" i="41"/>
  <c r="M31" i="41"/>
  <c r="O31" i="41" s="1"/>
  <c r="E31" i="41"/>
  <c r="G31" i="41"/>
  <c r="L32" i="41"/>
  <c r="N33" i="41"/>
  <c r="M35" i="41"/>
  <c r="O35" i="41" s="1"/>
  <c r="E35" i="41"/>
  <c r="G35" i="41"/>
  <c r="L37" i="41"/>
  <c r="J36" i="41"/>
  <c r="N38" i="41"/>
  <c r="G40" i="41"/>
  <c r="M40" i="41"/>
  <c r="O40" i="41" s="1"/>
  <c r="E40" i="41"/>
  <c r="L41" i="41"/>
  <c r="N42" i="41"/>
  <c r="G44" i="41"/>
  <c r="M44" i="41"/>
  <c r="O44" i="41" s="1"/>
  <c r="E44" i="41"/>
  <c r="N46" i="41"/>
  <c r="G48" i="41"/>
  <c r="M48" i="41"/>
  <c r="O48" i="41" s="1"/>
  <c r="E48" i="41"/>
  <c r="N50" i="41"/>
  <c r="G52" i="41"/>
  <c r="M52" i="41"/>
  <c r="O52" i="41" s="1"/>
  <c r="E52" i="41"/>
  <c r="L54" i="41"/>
  <c r="J53" i="41"/>
  <c r="N55" i="41"/>
  <c r="M57" i="41"/>
  <c r="O57" i="41" s="1"/>
  <c r="E57" i="41"/>
  <c r="G57" i="41"/>
  <c r="N59" i="41"/>
  <c r="M61" i="41"/>
  <c r="O61" i="41" s="1"/>
  <c r="E61" i="41"/>
  <c r="G61" i="41"/>
  <c r="G64" i="41"/>
  <c r="M64" i="41"/>
  <c r="E64" i="41"/>
  <c r="G66" i="41"/>
  <c r="M66" i="41"/>
  <c r="E66" i="41"/>
  <c r="L69" i="41"/>
  <c r="N70" i="41"/>
  <c r="N68" i="41"/>
  <c r="M73" i="41"/>
  <c r="O73" i="41" s="1"/>
  <c r="N74" i="41"/>
  <c r="O74" i="41" s="1"/>
  <c r="M89" i="41"/>
  <c r="G89" i="41"/>
  <c r="E89" i="41"/>
  <c r="G62" i="39"/>
  <c r="M62" i="39"/>
  <c r="O62" i="39" s="1"/>
  <c r="E63" i="39"/>
  <c r="G66" i="39"/>
  <c r="M66" i="39"/>
  <c r="O66" i="39" s="1"/>
  <c r="E67" i="39"/>
  <c r="E72" i="39"/>
  <c r="E76" i="39"/>
  <c r="E80" i="39"/>
  <c r="E84" i="39"/>
  <c r="E88" i="39"/>
  <c r="E92" i="39"/>
  <c r="E96" i="39"/>
  <c r="E100" i="39"/>
  <c r="M7" i="46"/>
  <c r="G37" i="46"/>
  <c r="M37" i="46"/>
  <c r="O37" i="46" s="1"/>
  <c r="M38" i="46"/>
  <c r="O38" i="46" s="1"/>
  <c r="G38" i="46"/>
  <c r="G39" i="46"/>
  <c r="M39" i="46"/>
  <c r="O39" i="46" s="1"/>
  <c r="M40" i="46"/>
  <c r="O40" i="46" s="1"/>
  <c r="G40" i="46"/>
  <c r="G41" i="46"/>
  <c r="M41" i="46"/>
  <c r="O41" i="46" s="1"/>
  <c r="M42" i="46"/>
  <c r="O42" i="46" s="1"/>
  <c r="G42" i="46"/>
  <c r="G43" i="46"/>
  <c r="M43" i="46"/>
  <c r="O43" i="46" s="1"/>
  <c r="M44" i="46"/>
  <c r="O44" i="46" s="1"/>
  <c r="G44" i="46"/>
  <c r="M76" i="46"/>
  <c r="O76" i="46" s="1"/>
  <c r="G76" i="46"/>
  <c r="G77" i="46"/>
  <c r="M77" i="46"/>
  <c r="O77" i="46" s="1"/>
  <c r="M78" i="46"/>
  <c r="O78" i="46" s="1"/>
  <c r="G78" i="46"/>
  <c r="G79" i="46"/>
  <c r="M79" i="46"/>
  <c r="O79" i="46" s="1"/>
  <c r="M80" i="46"/>
  <c r="O80" i="46" s="1"/>
  <c r="G80" i="46"/>
  <c r="G81" i="46"/>
  <c r="M81" i="46"/>
  <c r="O81" i="46" s="1"/>
  <c r="M82" i="46"/>
  <c r="O82" i="46" s="1"/>
  <c r="G82" i="46"/>
  <c r="G83" i="46"/>
  <c r="M83" i="46"/>
  <c r="O83" i="46" s="1"/>
  <c r="M84" i="46"/>
  <c r="O84" i="46" s="1"/>
  <c r="G84" i="46"/>
  <c r="G85" i="46"/>
  <c r="M85" i="46"/>
  <c r="O85" i="46" s="1"/>
  <c r="M86" i="46"/>
  <c r="O86" i="46" s="1"/>
  <c r="G86" i="46"/>
  <c r="G87" i="46"/>
  <c r="M87" i="46"/>
  <c r="O87" i="46" s="1"/>
  <c r="M88" i="46"/>
  <c r="O88" i="46" s="1"/>
  <c r="G88" i="46"/>
  <c r="M100" i="46"/>
  <c r="E100" i="46"/>
  <c r="G100" i="46"/>
  <c r="L101" i="46"/>
  <c r="G8" i="41"/>
  <c r="M8" i="41"/>
  <c r="E8" i="41"/>
  <c r="L9" i="41"/>
  <c r="G12" i="41"/>
  <c r="M12" i="41"/>
  <c r="E12" i="41"/>
  <c r="L13" i="41"/>
  <c r="G16" i="41"/>
  <c r="M16" i="41"/>
  <c r="E16" i="41"/>
  <c r="L17" i="41"/>
  <c r="G20" i="41"/>
  <c r="M20" i="41"/>
  <c r="E20" i="41"/>
  <c r="L21" i="41"/>
  <c r="G24" i="41"/>
  <c r="M24" i="41"/>
  <c r="E24" i="41"/>
  <c r="G28" i="41"/>
  <c r="M28" i="41"/>
  <c r="E28" i="41"/>
  <c r="L29" i="41"/>
  <c r="G32" i="41"/>
  <c r="M32" i="41"/>
  <c r="E32" i="41"/>
  <c r="L33" i="41"/>
  <c r="M37" i="41"/>
  <c r="E37" i="41"/>
  <c r="G37" i="41"/>
  <c r="L38" i="41"/>
  <c r="M41" i="41"/>
  <c r="E41" i="41"/>
  <c r="G41" i="41"/>
  <c r="L42" i="41"/>
  <c r="N45" i="41"/>
  <c r="L46" i="41"/>
  <c r="M49" i="41"/>
  <c r="E49" i="41"/>
  <c r="G49" i="41"/>
  <c r="L50" i="41"/>
  <c r="G54" i="41"/>
  <c r="M54" i="41"/>
  <c r="E54" i="41"/>
  <c r="L55" i="41"/>
  <c r="G58" i="41"/>
  <c r="M58" i="41"/>
  <c r="E58" i="41"/>
  <c r="L59" i="41"/>
  <c r="O63" i="41"/>
  <c r="N64" i="41"/>
  <c r="N66" i="41"/>
  <c r="M69" i="41"/>
  <c r="O69" i="41" s="1"/>
  <c r="O71" i="41"/>
  <c r="L72" i="41"/>
  <c r="M78" i="41"/>
  <c r="O78" i="41" s="1"/>
  <c r="E78" i="41"/>
  <c r="G78" i="41"/>
  <c r="L82" i="41"/>
  <c r="E74" i="41"/>
  <c r="M82" i="41"/>
  <c r="O82" i="41" s="1"/>
  <c r="G82" i="41"/>
  <c r="O86" i="41"/>
  <c r="G86" i="41"/>
  <c r="L90" i="41"/>
  <c r="M101" i="41"/>
  <c r="G101" i="41"/>
  <c r="E7" i="47"/>
  <c r="G7" i="47"/>
  <c r="M7" i="47"/>
  <c r="E9" i="47"/>
  <c r="G9" i="47"/>
  <c r="M9" i="47"/>
  <c r="O9" i="47" s="1"/>
  <c r="E11" i="47"/>
  <c r="G11" i="47"/>
  <c r="M11" i="47"/>
  <c r="O11" i="47" s="1"/>
  <c r="E13" i="47"/>
  <c r="G13" i="47"/>
  <c r="M13" i="47"/>
  <c r="O13" i="47" s="1"/>
  <c r="E15" i="47"/>
  <c r="G15" i="47"/>
  <c r="M15" i="47"/>
  <c r="O15" i="47" s="1"/>
  <c r="E17" i="47"/>
  <c r="G17" i="47"/>
  <c r="M17" i="47"/>
  <c r="O17" i="47" s="1"/>
  <c r="E19" i="47"/>
  <c r="G19" i="47"/>
  <c r="M19" i="47"/>
  <c r="O19" i="47" s="1"/>
  <c r="E21" i="47"/>
  <c r="G21" i="47"/>
  <c r="M21" i="47"/>
  <c r="O21" i="47" s="1"/>
  <c r="E27" i="47"/>
  <c r="G27" i="47"/>
  <c r="M27" i="47"/>
  <c r="O27" i="47" s="1"/>
  <c r="G28" i="47"/>
  <c r="E33" i="47"/>
  <c r="G33" i="47"/>
  <c r="M33" i="47"/>
  <c r="O33" i="47" s="1"/>
  <c r="N38" i="47"/>
  <c r="E39" i="47"/>
  <c r="G39" i="47"/>
  <c r="M39" i="47"/>
  <c r="O39" i="47" s="1"/>
  <c r="G42" i="47"/>
  <c r="M44" i="47"/>
  <c r="O44" i="47" s="1"/>
  <c r="L44" i="47"/>
  <c r="G46" i="47"/>
  <c r="M48" i="47"/>
  <c r="O48" i="47" s="1"/>
  <c r="L48" i="47"/>
  <c r="E51" i="47"/>
  <c r="G51" i="47"/>
  <c r="M51" i="47"/>
  <c r="O51" i="47" s="1"/>
  <c r="N54" i="47"/>
  <c r="E55" i="47"/>
  <c r="G55" i="47"/>
  <c r="M55" i="47"/>
  <c r="O55" i="47" s="1"/>
  <c r="G56" i="47"/>
  <c r="O56" i="47"/>
  <c r="G58" i="47"/>
  <c r="O58" i="47"/>
  <c r="G60" i="47"/>
  <c r="O60" i="47"/>
  <c r="G62" i="47"/>
  <c r="O62" i="47"/>
  <c r="O66" i="47"/>
  <c r="O67" i="47"/>
  <c r="L67" i="47"/>
  <c r="M71" i="47"/>
  <c r="O71" i="47" s="1"/>
  <c r="G71" i="47"/>
  <c r="E71" i="47"/>
  <c r="L76" i="47"/>
  <c r="J75" i="47"/>
  <c r="L79" i="47"/>
  <c r="N83" i="47"/>
  <c r="N97" i="47"/>
  <c r="O97" i="47" s="1"/>
  <c r="L97" i="47"/>
  <c r="N101" i="47"/>
  <c r="O101" i="47" s="1"/>
  <c r="L101" i="47"/>
  <c r="E29" i="42"/>
  <c r="G29" i="42"/>
  <c r="G63" i="41"/>
  <c r="G65" i="41"/>
  <c r="G67" i="41"/>
  <c r="G69" i="41"/>
  <c r="G71" i="41"/>
  <c r="G73" i="41"/>
  <c r="G77" i="41"/>
  <c r="M77" i="41"/>
  <c r="O77" i="41" s="1"/>
  <c r="G81" i="41"/>
  <c r="M81" i="41"/>
  <c r="O81" i="41" s="1"/>
  <c r="M85" i="41"/>
  <c r="O85" i="41" s="1"/>
  <c r="E86" i="41"/>
  <c r="M87" i="41"/>
  <c r="O87" i="41" s="1"/>
  <c r="G87" i="41"/>
  <c r="G88" i="41"/>
  <c r="M88" i="41"/>
  <c r="O88" i="41" s="1"/>
  <c r="E98" i="41"/>
  <c r="G98" i="41"/>
  <c r="M98" i="41"/>
  <c r="O98" i="41" s="1"/>
  <c r="E101" i="41"/>
  <c r="N7" i="47"/>
  <c r="L22" i="47"/>
  <c r="O24" i="47"/>
  <c r="G26" i="47"/>
  <c r="L30" i="47"/>
  <c r="M32" i="47"/>
  <c r="O32" i="47" s="1"/>
  <c r="L32" i="47"/>
  <c r="E35" i="47"/>
  <c r="G35" i="47"/>
  <c r="M35" i="47"/>
  <c r="L35" i="47"/>
  <c r="N37" i="47"/>
  <c r="M38" i="47"/>
  <c r="L38" i="47"/>
  <c r="E41" i="47"/>
  <c r="G41" i="47"/>
  <c r="M41" i="47"/>
  <c r="L41" i="47"/>
  <c r="N49" i="47"/>
  <c r="M50" i="47"/>
  <c r="O50" i="47" s="1"/>
  <c r="L50" i="47"/>
  <c r="M54" i="47"/>
  <c r="L54" i="47"/>
  <c r="J53" i="47"/>
  <c r="M69" i="47"/>
  <c r="O69" i="47" s="1"/>
  <c r="E69" i="47"/>
  <c r="G69" i="47"/>
  <c r="N70" i="47"/>
  <c r="M79" i="47"/>
  <c r="G79" i="47"/>
  <c r="E79" i="47"/>
  <c r="L83" i="47"/>
  <c r="M95" i="47"/>
  <c r="G95" i="47"/>
  <c r="E95" i="47"/>
  <c r="E31" i="42"/>
  <c r="G31" i="42"/>
  <c r="G6" i="45"/>
  <c r="E65" i="41"/>
  <c r="E67" i="41"/>
  <c r="E69" i="41"/>
  <c r="E71" i="41"/>
  <c r="E73" i="41"/>
  <c r="E77" i="41"/>
  <c r="E81" i="41"/>
  <c r="G84" i="41"/>
  <c r="G90" i="41"/>
  <c r="M90" i="41"/>
  <c r="O90" i="41" s="1"/>
  <c r="M91" i="41"/>
  <c r="O91" i="41" s="1"/>
  <c r="G91" i="41"/>
  <c r="G92" i="41"/>
  <c r="M92" i="41"/>
  <c r="O92" i="41" s="1"/>
  <c r="M93" i="41"/>
  <c r="O93" i="41" s="1"/>
  <c r="G93" i="41"/>
  <c r="G94" i="41"/>
  <c r="M94" i="41"/>
  <c r="O94" i="41" s="1"/>
  <c r="M95" i="41"/>
  <c r="O95" i="41" s="1"/>
  <c r="G95" i="41"/>
  <c r="G96" i="41"/>
  <c r="M96" i="41"/>
  <c r="O96" i="41" s="1"/>
  <c r="M97" i="41"/>
  <c r="O97" i="41" s="1"/>
  <c r="G97" i="41"/>
  <c r="N99" i="41"/>
  <c r="E100" i="41"/>
  <c r="G100" i="41"/>
  <c r="M100" i="41"/>
  <c r="O100" i="41" s="1"/>
  <c r="M8" i="47"/>
  <c r="O8" i="47" s="1"/>
  <c r="G8" i="47"/>
  <c r="M10" i="47"/>
  <c r="O10" i="47" s="1"/>
  <c r="G10" i="47"/>
  <c r="M12" i="47"/>
  <c r="O12" i="47" s="1"/>
  <c r="G12" i="47"/>
  <c r="M14" i="47"/>
  <c r="O14" i="47" s="1"/>
  <c r="G14" i="47"/>
  <c r="M16" i="47"/>
  <c r="O16" i="47" s="1"/>
  <c r="G16" i="47"/>
  <c r="M18" i="47"/>
  <c r="O18" i="47" s="1"/>
  <c r="G18" i="47"/>
  <c r="M20" i="47"/>
  <c r="O20" i="47" s="1"/>
  <c r="G20" i="47"/>
  <c r="E23" i="47"/>
  <c r="G23" i="47"/>
  <c r="M23" i="47"/>
  <c r="O23" i="47" s="1"/>
  <c r="L23" i="47"/>
  <c r="G24" i="47"/>
  <c r="J25" i="47"/>
  <c r="L28" i="47"/>
  <c r="E31" i="47"/>
  <c r="G31" i="47"/>
  <c r="M31" i="47"/>
  <c r="O31" i="47" s="1"/>
  <c r="L31" i="47"/>
  <c r="M34" i="47"/>
  <c r="O34" i="47" s="1"/>
  <c r="L34" i="47"/>
  <c r="M40" i="47"/>
  <c r="O40" i="47" s="1"/>
  <c r="L40" i="47"/>
  <c r="E43" i="47"/>
  <c r="G43" i="47"/>
  <c r="M43" i="47"/>
  <c r="O43" i="47" s="1"/>
  <c r="N46" i="47"/>
  <c r="E47" i="47"/>
  <c r="G47" i="47"/>
  <c r="M47" i="47"/>
  <c r="O47" i="47" s="1"/>
  <c r="M52" i="47"/>
  <c r="O52" i="47" s="1"/>
  <c r="L52" i="47"/>
  <c r="M83" i="47"/>
  <c r="G83" i="47"/>
  <c r="E83" i="47"/>
  <c r="N93" i="47"/>
  <c r="O93" i="47" s="1"/>
  <c r="L93" i="47"/>
  <c r="E6" i="42"/>
  <c r="G6" i="42"/>
  <c r="E33" i="42"/>
  <c r="G33" i="42"/>
  <c r="G74" i="41"/>
  <c r="G79" i="41"/>
  <c r="M79" i="41"/>
  <c r="O79" i="41" s="1"/>
  <c r="G83" i="41"/>
  <c r="M83" i="41"/>
  <c r="O83" i="41" s="1"/>
  <c r="E84" i="41"/>
  <c r="E90" i="41"/>
  <c r="N89" i="41"/>
  <c r="E91" i="41"/>
  <c r="E92" i="41"/>
  <c r="E93" i="41"/>
  <c r="E94" i="41"/>
  <c r="E95" i="41"/>
  <c r="E96" i="41"/>
  <c r="E97" i="41"/>
  <c r="M99" i="41"/>
  <c r="G99" i="41"/>
  <c r="N101" i="41"/>
  <c r="L7" i="47"/>
  <c r="J6" i="47"/>
  <c r="E8" i="47"/>
  <c r="L9" i="47"/>
  <c r="E10" i="47"/>
  <c r="L11" i="47"/>
  <c r="E12" i="47"/>
  <c r="L13" i="47"/>
  <c r="E14" i="47"/>
  <c r="L15" i="47"/>
  <c r="E16" i="47"/>
  <c r="L17" i="47"/>
  <c r="E18" i="47"/>
  <c r="L19" i="47"/>
  <c r="E20" i="47"/>
  <c r="L21" i="47"/>
  <c r="N26" i="47"/>
  <c r="O26" i="47" s="1"/>
  <c r="N25" i="47"/>
  <c r="L26" i="47"/>
  <c r="E29" i="47"/>
  <c r="G29" i="47"/>
  <c r="M29" i="47"/>
  <c r="O29" i="47" s="1"/>
  <c r="L29" i="47"/>
  <c r="G34" i="47"/>
  <c r="N35" i="47"/>
  <c r="E37" i="47"/>
  <c r="G37" i="47"/>
  <c r="M37" i="47"/>
  <c r="L37" i="47"/>
  <c r="G40" i="47"/>
  <c r="N41" i="47"/>
  <c r="M42" i="47"/>
  <c r="O42" i="47" s="1"/>
  <c r="L42" i="47"/>
  <c r="M46" i="47"/>
  <c r="L46" i="47"/>
  <c r="J45" i="47"/>
  <c r="E49" i="47"/>
  <c r="G49" i="47"/>
  <c r="M49" i="47"/>
  <c r="L49" i="47"/>
  <c r="G52" i="47"/>
  <c r="N79" i="47"/>
  <c r="M87" i="47"/>
  <c r="O87" i="47" s="1"/>
  <c r="G87" i="47"/>
  <c r="E87" i="47"/>
  <c r="N89" i="47"/>
  <c r="N90" i="47"/>
  <c r="M91" i="47"/>
  <c r="O91" i="47" s="1"/>
  <c r="G91" i="47"/>
  <c r="E91" i="47"/>
  <c r="N95" i="47"/>
  <c r="M99" i="47"/>
  <c r="O99" i="47" s="1"/>
  <c r="G99" i="47"/>
  <c r="E99" i="47"/>
  <c r="E27" i="42"/>
  <c r="G27" i="42"/>
  <c r="E35" i="42"/>
  <c r="G35" i="42"/>
  <c r="M57" i="47"/>
  <c r="O57" i="47" s="1"/>
  <c r="M59" i="47"/>
  <c r="O59" i="47" s="1"/>
  <c r="M61" i="47"/>
  <c r="O61" i="47" s="1"/>
  <c r="M63" i="47"/>
  <c r="O63" i="47" s="1"/>
  <c r="G64" i="47"/>
  <c r="M65" i="47"/>
  <c r="O65" i="47" s="1"/>
  <c r="G66" i="47"/>
  <c r="J68" i="47"/>
  <c r="G70" i="47"/>
  <c r="M70" i="47"/>
  <c r="G74" i="47"/>
  <c r="M74" i="47"/>
  <c r="O74" i="47" s="1"/>
  <c r="G78" i="47"/>
  <c r="M78" i="47"/>
  <c r="O78" i="47" s="1"/>
  <c r="G82" i="47"/>
  <c r="M82" i="47"/>
  <c r="O82" i="47" s="1"/>
  <c r="G86" i="47"/>
  <c r="M86" i="47"/>
  <c r="O86" i="47" s="1"/>
  <c r="G90" i="47"/>
  <c r="M90" i="47"/>
  <c r="G94" i="47"/>
  <c r="M94" i="47"/>
  <c r="O94" i="47" s="1"/>
  <c r="G98" i="47"/>
  <c r="M98" i="47"/>
  <c r="O98" i="47" s="1"/>
  <c r="E8" i="42"/>
  <c r="G9" i="42"/>
  <c r="E12" i="42"/>
  <c r="G13" i="42"/>
  <c r="E16" i="42"/>
  <c r="G17" i="42"/>
  <c r="E20" i="42"/>
  <c r="G21" i="42"/>
  <c r="E24" i="42"/>
  <c r="G37" i="42"/>
  <c r="G46" i="42"/>
  <c r="G47" i="42"/>
  <c r="E49" i="42"/>
  <c r="E50" i="42"/>
  <c r="E51" i="42"/>
  <c r="E52" i="42"/>
  <c r="E69" i="42"/>
  <c r="E70" i="42"/>
  <c r="E71" i="42"/>
  <c r="E72" i="42"/>
  <c r="E73" i="42"/>
  <c r="E74" i="42"/>
  <c r="E90" i="42"/>
  <c r="E91" i="42"/>
  <c r="E92" i="42"/>
  <c r="E93" i="42"/>
  <c r="E94" i="42"/>
  <c r="E95" i="42"/>
  <c r="M17" i="45"/>
  <c r="O17" i="45" s="1"/>
  <c r="G17" i="45"/>
  <c r="G20" i="45"/>
  <c r="M20" i="45"/>
  <c r="L21" i="45"/>
  <c r="G24" i="45"/>
  <c r="M24" i="45"/>
  <c r="G28" i="45"/>
  <c r="M28" i="45"/>
  <c r="L29" i="45"/>
  <c r="G32" i="45"/>
  <c r="M32" i="45"/>
  <c r="L33" i="45"/>
  <c r="M37" i="45"/>
  <c r="E36" i="45"/>
  <c r="G37" i="45"/>
  <c r="L38" i="45"/>
  <c r="M41" i="45"/>
  <c r="G41" i="45"/>
  <c r="L42" i="45"/>
  <c r="N45" i="45"/>
  <c r="L46" i="45"/>
  <c r="M49" i="45"/>
  <c r="G49" i="45"/>
  <c r="L50" i="45"/>
  <c r="N53" i="45"/>
  <c r="L54" i="45"/>
  <c r="M57" i="45"/>
  <c r="G57" i="45"/>
  <c r="L58" i="45"/>
  <c r="M61" i="45"/>
  <c r="G61" i="45"/>
  <c r="L62" i="45"/>
  <c r="M65" i="45"/>
  <c r="O65" i="45" s="1"/>
  <c r="G65" i="45"/>
  <c r="G70" i="45"/>
  <c r="E68" i="45"/>
  <c r="M70" i="45"/>
  <c r="L70" i="45"/>
  <c r="N76" i="45"/>
  <c r="O81" i="45"/>
  <c r="L82" i="45"/>
  <c r="G84" i="45"/>
  <c r="M84" i="45"/>
  <c r="O84" i="45" s="1"/>
  <c r="G86" i="45"/>
  <c r="O91" i="45"/>
  <c r="O95" i="45"/>
  <c r="O99" i="45"/>
  <c r="M7" i="50"/>
  <c r="O7" i="50" s="1"/>
  <c r="G7" i="50"/>
  <c r="E6" i="50"/>
  <c r="N8" i="50"/>
  <c r="M13" i="50"/>
  <c r="O13" i="50" s="1"/>
  <c r="G13" i="50"/>
  <c r="M23" i="50"/>
  <c r="O23" i="50" s="1"/>
  <c r="G23" i="50"/>
  <c r="L56" i="47"/>
  <c r="L58" i="47"/>
  <c r="L60" i="47"/>
  <c r="L62" i="47"/>
  <c r="L64" i="47"/>
  <c r="L66" i="47"/>
  <c r="E70" i="47"/>
  <c r="M73" i="47"/>
  <c r="O73" i="47" s="1"/>
  <c r="G73" i="47"/>
  <c r="M77" i="47"/>
  <c r="O77" i="47" s="1"/>
  <c r="G77" i="47"/>
  <c r="G81" i="47"/>
  <c r="G85" i="47"/>
  <c r="G93" i="47"/>
  <c r="G97" i="47"/>
  <c r="G101" i="47"/>
  <c r="G10" i="42"/>
  <c r="G14" i="42"/>
  <c r="G18" i="42"/>
  <c r="G22" i="42"/>
  <c r="G28" i="42"/>
  <c r="G32" i="42"/>
  <c r="G38" i="42"/>
  <c r="E68" i="42"/>
  <c r="G68" i="42"/>
  <c r="G89" i="42"/>
  <c r="E89" i="42"/>
  <c r="M7" i="45"/>
  <c r="O7" i="45" s="1"/>
  <c r="G7" i="45"/>
  <c r="G8" i="45"/>
  <c r="M8" i="45"/>
  <c r="O8" i="45" s="1"/>
  <c r="M9" i="45"/>
  <c r="O9" i="45" s="1"/>
  <c r="G9" i="45"/>
  <c r="G10" i="45"/>
  <c r="M10" i="45"/>
  <c r="O10" i="45" s="1"/>
  <c r="M11" i="45"/>
  <c r="O11" i="45" s="1"/>
  <c r="G11" i="45"/>
  <c r="G12" i="45"/>
  <c r="M12" i="45"/>
  <c r="O12" i="45" s="1"/>
  <c r="M13" i="45"/>
  <c r="O13" i="45" s="1"/>
  <c r="G13" i="45"/>
  <c r="G14" i="45"/>
  <c r="M14" i="45"/>
  <c r="O14" i="45" s="1"/>
  <c r="M15" i="45"/>
  <c r="O15" i="45" s="1"/>
  <c r="G15" i="45"/>
  <c r="G16" i="45"/>
  <c r="M16" i="45"/>
  <c r="O16" i="45" s="1"/>
  <c r="M19" i="45"/>
  <c r="O19" i="45" s="1"/>
  <c r="G19" i="45"/>
  <c r="M21" i="45"/>
  <c r="G21" i="45"/>
  <c r="L26" i="45"/>
  <c r="J25" i="45"/>
  <c r="M29" i="45"/>
  <c r="G29" i="45"/>
  <c r="M33" i="45"/>
  <c r="G33" i="45"/>
  <c r="G38" i="45"/>
  <c r="M38" i="45"/>
  <c r="G42" i="45"/>
  <c r="M42" i="45"/>
  <c r="G46" i="45"/>
  <c r="M46" i="45"/>
  <c r="E45" i="45"/>
  <c r="G50" i="45"/>
  <c r="M50" i="45"/>
  <c r="G54" i="45"/>
  <c r="M54" i="45"/>
  <c r="E53" i="45"/>
  <c r="G58" i="45"/>
  <c r="M58" i="45"/>
  <c r="G62" i="45"/>
  <c r="M62" i="45"/>
  <c r="L69" i="45"/>
  <c r="J68" i="45"/>
  <c r="G82" i="45"/>
  <c r="M82" i="45"/>
  <c r="M11" i="50"/>
  <c r="O11" i="50" s="1"/>
  <c r="G11" i="50"/>
  <c r="M17" i="50"/>
  <c r="O17" i="50" s="1"/>
  <c r="G17" i="50"/>
  <c r="M29" i="50"/>
  <c r="O29" i="50" s="1"/>
  <c r="G29" i="50"/>
  <c r="E25" i="50"/>
  <c r="M33" i="50"/>
  <c r="O33" i="50" s="1"/>
  <c r="G33" i="50"/>
  <c r="G57" i="47"/>
  <c r="G59" i="47"/>
  <c r="G61" i="47"/>
  <c r="G63" i="47"/>
  <c r="G65" i="47"/>
  <c r="G67" i="47"/>
  <c r="G72" i="47"/>
  <c r="M72" i="47"/>
  <c r="O72" i="47" s="1"/>
  <c r="M76" i="47"/>
  <c r="O76" i="47" s="1"/>
  <c r="G80" i="47"/>
  <c r="M80" i="47"/>
  <c r="O80" i="47" s="1"/>
  <c r="E81" i="47"/>
  <c r="G84" i="47"/>
  <c r="M84" i="47"/>
  <c r="O84" i="47" s="1"/>
  <c r="E85" i="47"/>
  <c r="G88" i="47"/>
  <c r="M88" i="47"/>
  <c r="O88" i="47" s="1"/>
  <c r="G92" i="47"/>
  <c r="M92" i="47"/>
  <c r="O92" i="47" s="1"/>
  <c r="E93" i="47"/>
  <c r="G96" i="47"/>
  <c r="M96" i="47"/>
  <c r="O96" i="47" s="1"/>
  <c r="E97" i="47"/>
  <c r="G100" i="47"/>
  <c r="M100" i="47"/>
  <c r="O100" i="47" s="1"/>
  <c r="E101" i="47"/>
  <c r="G7" i="42"/>
  <c r="E10" i="42"/>
  <c r="G11" i="42"/>
  <c r="G15" i="42"/>
  <c r="G19" i="42"/>
  <c r="G23" i="42"/>
  <c r="E28" i="42"/>
  <c r="E32" i="42"/>
  <c r="G39" i="42"/>
  <c r="G40" i="42"/>
  <c r="G41" i="42"/>
  <c r="G42" i="42"/>
  <c r="G43" i="42"/>
  <c r="G44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J6" i="45"/>
  <c r="L18" i="45"/>
  <c r="N20" i="45"/>
  <c r="G22" i="45"/>
  <c r="M22" i="45"/>
  <c r="O22" i="45" s="1"/>
  <c r="N24" i="45"/>
  <c r="G26" i="45"/>
  <c r="M26" i="45"/>
  <c r="O26" i="45" s="1"/>
  <c r="E25" i="45"/>
  <c r="N28" i="45"/>
  <c r="G30" i="45"/>
  <c r="M30" i="45"/>
  <c r="O30" i="45" s="1"/>
  <c r="N32" i="45"/>
  <c r="G34" i="45"/>
  <c r="M34" i="45"/>
  <c r="O34" i="45" s="1"/>
  <c r="N37" i="45"/>
  <c r="M39" i="45"/>
  <c r="O39" i="45" s="1"/>
  <c r="G39" i="45"/>
  <c r="N41" i="45"/>
  <c r="M43" i="45"/>
  <c r="O43" i="45" s="1"/>
  <c r="G43" i="45"/>
  <c r="M47" i="45"/>
  <c r="O47" i="45" s="1"/>
  <c r="G47" i="45"/>
  <c r="N49" i="45"/>
  <c r="M51" i="45"/>
  <c r="O51" i="45" s="1"/>
  <c r="G51" i="45"/>
  <c r="M55" i="45"/>
  <c r="O55" i="45" s="1"/>
  <c r="G55" i="45"/>
  <c r="N57" i="45"/>
  <c r="M59" i="45"/>
  <c r="O59" i="45" s="1"/>
  <c r="G59" i="45"/>
  <c r="N61" i="45"/>
  <c r="M63" i="45"/>
  <c r="O63" i="45" s="1"/>
  <c r="G63" i="45"/>
  <c r="G66" i="45"/>
  <c r="M66" i="45"/>
  <c r="O66" i="45" s="1"/>
  <c r="N70" i="45"/>
  <c r="G72" i="45"/>
  <c r="M72" i="45"/>
  <c r="G74" i="45"/>
  <c r="M74" i="45"/>
  <c r="G80" i="45"/>
  <c r="M80" i="45"/>
  <c r="N82" i="45"/>
  <c r="M85" i="45"/>
  <c r="O85" i="45" s="1"/>
  <c r="N90" i="45"/>
  <c r="O90" i="45" s="1"/>
  <c r="N89" i="45"/>
  <c r="M15" i="50"/>
  <c r="O15" i="50" s="1"/>
  <c r="G15" i="50"/>
  <c r="M21" i="50"/>
  <c r="O21" i="50" s="1"/>
  <c r="G21" i="50"/>
  <c r="N25" i="50"/>
  <c r="N26" i="50"/>
  <c r="O26" i="50" s="1"/>
  <c r="L30" i="50"/>
  <c r="M30" i="50"/>
  <c r="O30" i="50" s="1"/>
  <c r="J36" i="47"/>
  <c r="E67" i="47"/>
  <c r="E72" i="47"/>
  <c r="E76" i="47"/>
  <c r="E80" i="47"/>
  <c r="E84" i="47"/>
  <c r="E88" i="47"/>
  <c r="J89" i="47"/>
  <c r="E92" i="47"/>
  <c r="E96" i="47"/>
  <c r="E100" i="47"/>
  <c r="G26" i="42"/>
  <c r="G30" i="42"/>
  <c r="G34" i="42"/>
  <c r="G36" i="42"/>
  <c r="G96" i="42"/>
  <c r="G97" i="42"/>
  <c r="G98" i="42"/>
  <c r="G99" i="42"/>
  <c r="G100" i="42"/>
  <c r="G101" i="42"/>
  <c r="G18" i="45"/>
  <c r="M18" i="45"/>
  <c r="O18" i="45" s="1"/>
  <c r="L20" i="45"/>
  <c r="N21" i="45"/>
  <c r="M23" i="45"/>
  <c r="O23" i="45" s="1"/>
  <c r="G23" i="45"/>
  <c r="L24" i="45"/>
  <c r="M27" i="45"/>
  <c r="O27" i="45" s="1"/>
  <c r="G27" i="45"/>
  <c r="L28" i="45"/>
  <c r="N29" i="45"/>
  <c r="M31" i="45"/>
  <c r="O31" i="45" s="1"/>
  <c r="G31" i="45"/>
  <c r="L32" i="45"/>
  <c r="N33" i="45"/>
  <c r="M35" i="45"/>
  <c r="O35" i="45" s="1"/>
  <c r="G35" i="45"/>
  <c r="L37" i="45"/>
  <c r="J36" i="45"/>
  <c r="N38" i="45"/>
  <c r="G40" i="45"/>
  <c r="M40" i="45"/>
  <c r="O40" i="45" s="1"/>
  <c r="L41" i="45"/>
  <c r="N42" i="45"/>
  <c r="G44" i="45"/>
  <c r="M44" i="45"/>
  <c r="O44" i="45" s="1"/>
  <c r="N46" i="45"/>
  <c r="G48" i="45"/>
  <c r="M48" i="45"/>
  <c r="O48" i="45" s="1"/>
  <c r="L49" i="45"/>
  <c r="N50" i="45"/>
  <c r="G52" i="45"/>
  <c r="M52" i="45"/>
  <c r="O52" i="45" s="1"/>
  <c r="N54" i="45"/>
  <c r="G56" i="45"/>
  <c r="M56" i="45"/>
  <c r="O56" i="45" s="1"/>
  <c r="L57" i="45"/>
  <c r="N58" i="45"/>
  <c r="G60" i="45"/>
  <c r="M60" i="45"/>
  <c r="O60" i="45" s="1"/>
  <c r="L61" i="45"/>
  <c r="N62" i="45"/>
  <c r="G64" i="45"/>
  <c r="M64" i="45"/>
  <c r="O64" i="45" s="1"/>
  <c r="O71" i="45"/>
  <c r="N72" i="45"/>
  <c r="N74" i="45"/>
  <c r="G76" i="45"/>
  <c r="M76" i="45"/>
  <c r="E75" i="45"/>
  <c r="G78" i="45"/>
  <c r="M78" i="45"/>
  <c r="O78" i="45" s="1"/>
  <c r="N80" i="45"/>
  <c r="M83" i="45"/>
  <c r="O83" i="45" s="1"/>
  <c r="L84" i="45"/>
  <c r="O86" i="45"/>
  <c r="O87" i="45"/>
  <c r="G92" i="45"/>
  <c r="G96" i="45"/>
  <c r="L100" i="45"/>
  <c r="J6" i="50"/>
  <c r="M9" i="50"/>
  <c r="O9" i="50" s="1"/>
  <c r="G9" i="50"/>
  <c r="M19" i="50"/>
  <c r="O19" i="50" s="1"/>
  <c r="G19" i="50"/>
  <c r="L23" i="50"/>
  <c r="L34" i="50"/>
  <c r="M34" i="50"/>
  <c r="O34" i="50" s="1"/>
  <c r="L49" i="50"/>
  <c r="N68" i="45"/>
  <c r="J75" i="45"/>
  <c r="L86" i="45"/>
  <c r="L88" i="45"/>
  <c r="E89" i="45"/>
  <c r="J89" i="45"/>
  <c r="L90" i="45"/>
  <c r="L92" i="45"/>
  <c r="L94" i="45"/>
  <c r="L96" i="45"/>
  <c r="L98" i="45"/>
  <c r="L7" i="50"/>
  <c r="G30" i="50"/>
  <c r="L35" i="50"/>
  <c r="L36" i="50"/>
  <c r="L40" i="50"/>
  <c r="N46" i="50"/>
  <c r="O46" i="50" s="1"/>
  <c r="N49" i="50"/>
  <c r="L59" i="50"/>
  <c r="M61" i="50"/>
  <c r="O61" i="50" s="1"/>
  <c r="G61" i="50"/>
  <c r="L70" i="50"/>
  <c r="G72" i="50"/>
  <c r="M72" i="50"/>
  <c r="O72" i="50" s="1"/>
  <c r="L76" i="50"/>
  <c r="J75" i="50"/>
  <c r="M80" i="50"/>
  <c r="O80" i="50" s="1"/>
  <c r="G80" i="50"/>
  <c r="M86" i="50"/>
  <c r="O86" i="50" s="1"/>
  <c r="G86" i="50"/>
  <c r="M25" i="49"/>
  <c r="O25" i="49" s="1"/>
  <c r="G25" i="49"/>
  <c r="G67" i="45"/>
  <c r="G69" i="45"/>
  <c r="G71" i="45"/>
  <c r="G73" i="45"/>
  <c r="G77" i="45"/>
  <c r="G79" i="45"/>
  <c r="G81" i="45"/>
  <c r="G83" i="45"/>
  <c r="G85" i="45"/>
  <c r="G87" i="45"/>
  <c r="G91" i="45"/>
  <c r="G93" i="45"/>
  <c r="G95" i="45"/>
  <c r="G97" i="45"/>
  <c r="G99" i="45"/>
  <c r="G10" i="50"/>
  <c r="M10" i="50"/>
  <c r="O10" i="50" s="1"/>
  <c r="G14" i="50"/>
  <c r="M14" i="50"/>
  <c r="O14" i="50" s="1"/>
  <c r="G18" i="50"/>
  <c r="M18" i="50"/>
  <c r="O18" i="50" s="1"/>
  <c r="G22" i="50"/>
  <c r="M22" i="50"/>
  <c r="O22" i="50" s="1"/>
  <c r="G26" i="50"/>
  <c r="O28" i="50"/>
  <c r="N37" i="50"/>
  <c r="G50" i="50"/>
  <c r="G51" i="50"/>
  <c r="M53" i="50"/>
  <c r="G54" i="50"/>
  <c r="M55" i="50"/>
  <c r="O55" i="50" s="1"/>
  <c r="G55" i="50"/>
  <c r="M57" i="50"/>
  <c r="G57" i="50"/>
  <c r="M63" i="50"/>
  <c r="O63" i="50" s="1"/>
  <c r="M67" i="50"/>
  <c r="O67" i="50" s="1"/>
  <c r="M73" i="50"/>
  <c r="O73" i="50" s="1"/>
  <c r="G73" i="50"/>
  <c r="N74" i="50"/>
  <c r="M82" i="50"/>
  <c r="O82" i="50" s="1"/>
  <c r="G82" i="50"/>
  <c r="L88" i="50"/>
  <c r="N90" i="50"/>
  <c r="G101" i="45"/>
  <c r="M101" i="45"/>
  <c r="O101" i="45" s="1"/>
  <c r="M27" i="50"/>
  <c r="O27" i="50" s="1"/>
  <c r="G27" i="50"/>
  <c r="L27" i="50"/>
  <c r="G38" i="50"/>
  <c r="G39" i="50"/>
  <c r="G42" i="50"/>
  <c r="O43" i="50"/>
  <c r="G43" i="50"/>
  <c r="G46" i="50"/>
  <c r="O47" i="50"/>
  <c r="G47" i="50"/>
  <c r="M49" i="50"/>
  <c r="G49" i="50"/>
  <c r="M59" i="50"/>
  <c r="O59" i="50" s="1"/>
  <c r="M69" i="50"/>
  <c r="O69" i="50" s="1"/>
  <c r="G69" i="50"/>
  <c r="E68" i="50"/>
  <c r="J68" i="50"/>
  <c r="L69" i="50"/>
  <c r="M71" i="50"/>
  <c r="O71" i="50" s="1"/>
  <c r="G71" i="50"/>
  <c r="L74" i="50"/>
  <c r="G76" i="50"/>
  <c r="M76" i="50"/>
  <c r="M77" i="50"/>
  <c r="O77" i="50" s="1"/>
  <c r="G77" i="50"/>
  <c r="M78" i="50"/>
  <c r="O78" i="50" s="1"/>
  <c r="G78" i="50"/>
  <c r="L84" i="50"/>
  <c r="M88" i="50"/>
  <c r="O88" i="50" s="1"/>
  <c r="G88" i="50"/>
  <c r="N92" i="50"/>
  <c r="O92" i="50" s="1"/>
  <c r="L92" i="50"/>
  <c r="G100" i="45"/>
  <c r="G8" i="50"/>
  <c r="M8" i="50"/>
  <c r="G12" i="50"/>
  <c r="M12" i="50"/>
  <c r="O12" i="50" s="1"/>
  <c r="G16" i="50"/>
  <c r="M16" i="50"/>
  <c r="O16" i="50" s="1"/>
  <c r="G20" i="50"/>
  <c r="M20" i="50"/>
  <c r="O20" i="50" s="1"/>
  <c r="G24" i="50"/>
  <c r="M24" i="50"/>
  <c r="O24" i="50" s="1"/>
  <c r="G28" i="50"/>
  <c r="M37" i="50"/>
  <c r="G37" i="50"/>
  <c r="E36" i="50"/>
  <c r="M41" i="50"/>
  <c r="O41" i="50" s="1"/>
  <c r="G41" i="50"/>
  <c r="L44" i="50"/>
  <c r="J45" i="50"/>
  <c r="L48" i="50"/>
  <c r="M50" i="50"/>
  <c r="O50" i="50" s="1"/>
  <c r="L53" i="50"/>
  <c r="N54" i="50"/>
  <c r="M54" i="50"/>
  <c r="N57" i="50"/>
  <c r="L63" i="50"/>
  <c r="M65" i="50"/>
  <c r="O65" i="50" s="1"/>
  <c r="G65" i="50"/>
  <c r="L67" i="50"/>
  <c r="N70" i="50"/>
  <c r="N76" i="50"/>
  <c r="M84" i="50"/>
  <c r="O84" i="50" s="1"/>
  <c r="G84" i="50"/>
  <c r="M90" i="50"/>
  <c r="G90" i="50"/>
  <c r="E89" i="50"/>
  <c r="L90" i="50"/>
  <c r="J89" i="50"/>
  <c r="L91" i="50"/>
  <c r="M6" i="49"/>
  <c r="O6" i="49" s="1"/>
  <c r="G6" i="49"/>
  <c r="M31" i="50"/>
  <c r="O31" i="50" s="1"/>
  <c r="G31" i="50"/>
  <c r="M35" i="50"/>
  <c r="O35" i="50" s="1"/>
  <c r="G35" i="50"/>
  <c r="G40" i="50"/>
  <c r="M40" i="50"/>
  <c r="O40" i="50" s="1"/>
  <c r="G44" i="50"/>
  <c r="M44" i="50"/>
  <c r="O44" i="50" s="1"/>
  <c r="G48" i="50"/>
  <c r="M48" i="50"/>
  <c r="O48" i="50" s="1"/>
  <c r="G52" i="50"/>
  <c r="M52" i="50"/>
  <c r="O52" i="50" s="1"/>
  <c r="G56" i="50"/>
  <c r="M56" i="50"/>
  <c r="O56" i="50" s="1"/>
  <c r="M60" i="50"/>
  <c r="O60" i="50" s="1"/>
  <c r="M64" i="50"/>
  <c r="O64" i="50" s="1"/>
  <c r="G93" i="50"/>
  <c r="M93" i="50"/>
  <c r="O93" i="50" s="1"/>
  <c r="M94" i="50"/>
  <c r="O94" i="50" s="1"/>
  <c r="G94" i="50"/>
  <c r="L26" i="49"/>
  <c r="N37" i="49"/>
  <c r="M38" i="49"/>
  <c r="G38" i="49"/>
  <c r="L40" i="49"/>
  <c r="G43" i="49"/>
  <c r="M43" i="49"/>
  <c r="O43" i="49" s="1"/>
  <c r="N47" i="49"/>
  <c r="M48" i="49"/>
  <c r="O48" i="49" s="1"/>
  <c r="G48" i="49"/>
  <c r="L50" i="49"/>
  <c r="G55" i="49"/>
  <c r="M55" i="49"/>
  <c r="G57" i="49"/>
  <c r="M57" i="49"/>
  <c r="O57" i="49" s="1"/>
  <c r="L58" i="49"/>
  <c r="N59" i="49"/>
  <c r="G61" i="49"/>
  <c r="M61" i="49"/>
  <c r="M62" i="49"/>
  <c r="O62" i="49" s="1"/>
  <c r="G62" i="49"/>
  <c r="L64" i="49"/>
  <c r="L65" i="49"/>
  <c r="N66" i="49"/>
  <c r="N67" i="49"/>
  <c r="N69" i="49"/>
  <c r="N68" i="49"/>
  <c r="G71" i="49"/>
  <c r="M71" i="49"/>
  <c r="M72" i="49"/>
  <c r="O72" i="49" s="1"/>
  <c r="G72" i="49"/>
  <c r="L74" i="49"/>
  <c r="M80" i="49"/>
  <c r="O80" i="49" s="1"/>
  <c r="G80" i="49"/>
  <c r="M83" i="49"/>
  <c r="M88" i="49"/>
  <c r="G88" i="49"/>
  <c r="M90" i="49"/>
  <c r="G90" i="49"/>
  <c r="E89" i="49"/>
  <c r="N90" i="49"/>
  <c r="M96" i="49"/>
  <c r="O96" i="49" s="1"/>
  <c r="G96" i="49"/>
  <c r="G79" i="50"/>
  <c r="M79" i="50"/>
  <c r="O79" i="50" s="1"/>
  <c r="G83" i="50"/>
  <c r="M83" i="50"/>
  <c r="O83" i="50" s="1"/>
  <c r="G87" i="50"/>
  <c r="M87" i="50"/>
  <c r="O87" i="50" s="1"/>
  <c r="G92" i="50"/>
  <c r="G7" i="49"/>
  <c r="M7" i="49"/>
  <c r="O7" i="49" s="1"/>
  <c r="M8" i="49"/>
  <c r="O8" i="49" s="1"/>
  <c r="G8" i="49"/>
  <c r="G9" i="49"/>
  <c r="M9" i="49"/>
  <c r="O9" i="49" s="1"/>
  <c r="M10" i="49"/>
  <c r="O10" i="49" s="1"/>
  <c r="G10" i="49"/>
  <c r="G11" i="49"/>
  <c r="M11" i="49"/>
  <c r="O11" i="49" s="1"/>
  <c r="M12" i="49"/>
  <c r="O12" i="49" s="1"/>
  <c r="G12" i="49"/>
  <c r="G13" i="49"/>
  <c r="M13" i="49"/>
  <c r="O13" i="49" s="1"/>
  <c r="M14" i="49"/>
  <c r="O14" i="49" s="1"/>
  <c r="G14" i="49"/>
  <c r="G15" i="49"/>
  <c r="M15" i="49"/>
  <c r="O15" i="49" s="1"/>
  <c r="M16" i="49"/>
  <c r="O16" i="49" s="1"/>
  <c r="G16" i="49"/>
  <c r="G17" i="49"/>
  <c r="M17" i="49"/>
  <c r="O17" i="49" s="1"/>
  <c r="M18" i="49"/>
  <c r="O18" i="49" s="1"/>
  <c r="G18" i="49"/>
  <c r="G19" i="49"/>
  <c r="M19" i="49"/>
  <c r="O19" i="49" s="1"/>
  <c r="M20" i="49"/>
  <c r="O20" i="49" s="1"/>
  <c r="G20" i="49"/>
  <c r="G21" i="49"/>
  <c r="M21" i="49"/>
  <c r="O21" i="49" s="1"/>
  <c r="M22" i="49"/>
  <c r="O22" i="49" s="1"/>
  <c r="G22" i="49"/>
  <c r="G23" i="49"/>
  <c r="M23" i="49"/>
  <c r="O23" i="49" s="1"/>
  <c r="M24" i="49"/>
  <c r="O24" i="49" s="1"/>
  <c r="G24" i="49"/>
  <c r="G37" i="49"/>
  <c r="M37" i="49"/>
  <c r="N38" i="49"/>
  <c r="N39" i="49"/>
  <c r="M40" i="49"/>
  <c r="O40" i="49" s="1"/>
  <c r="G40" i="49"/>
  <c r="L42" i="49"/>
  <c r="G47" i="49"/>
  <c r="M47" i="49"/>
  <c r="M50" i="49"/>
  <c r="O50" i="49" s="1"/>
  <c r="G50" i="49"/>
  <c r="L52" i="49"/>
  <c r="L54" i="49"/>
  <c r="J53" i="49"/>
  <c r="M58" i="49"/>
  <c r="G58" i="49"/>
  <c r="N61" i="49"/>
  <c r="G63" i="49"/>
  <c r="M63" i="49"/>
  <c r="O63" i="49" s="1"/>
  <c r="M64" i="49"/>
  <c r="G64" i="49"/>
  <c r="L69" i="49"/>
  <c r="J68" i="49"/>
  <c r="N70" i="49"/>
  <c r="N71" i="49"/>
  <c r="G73" i="49"/>
  <c r="M73" i="49"/>
  <c r="O73" i="49" s="1"/>
  <c r="M74" i="49"/>
  <c r="G74" i="49"/>
  <c r="M82" i="49"/>
  <c r="O82" i="49" s="1"/>
  <c r="G82" i="49"/>
  <c r="N88" i="49"/>
  <c r="M92" i="49"/>
  <c r="O92" i="49" s="1"/>
  <c r="G92" i="49"/>
  <c r="M58" i="50"/>
  <c r="O58" i="50" s="1"/>
  <c r="M62" i="50"/>
  <c r="O62" i="50" s="1"/>
  <c r="G66" i="50"/>
  <c r="M66" i="50"/>
  <c r="O66" i="50" s="1"/>
  <c r="G91" i="50"/>
  <c r="M91" i="50"/>
  <c r="O91" i="50" s="1"/>
  <c r="N95" i="50"/>
  <c r="O95" i="50" s="1"/>
  <c r="M26" i="49"/>
  <c r="O26" i="49" s="1"/>
  <c r="G26" i="49"/>
  <c r="G27" i="49"/>
  <c r="M27" i="49"/>
  <c r="O27" i="49" s="1"/>
  <c r="M28" i="49"/>
  <c r="O28" i="49" s="1"/>
  <c r="G28" i="49"/>
  <c r="G29" i="49"/>
  <c r="M29" i="49"/>
  <c r="O29" i="49" s="1"/>
  <c r="M30" i="49"/>
  <c r="O30" i="49" s="1"/>
  <c r="G30" i="49"/>
  <c r="G31" i="49"/>
  <c r="M31" i="49"/>
  <c r="O31" i="49" s="1"/>
  <c r="M32" i="49"/>
  <c r="O32" i="49" s="1"/>
  <c r="G32" i="49"/>
  <c r="G33" i="49"/>
  <c r="M33" i="49"/>
  <c r="O33" i="49" s="1"/>
  <c r="M34" i="49"/>
  <c r="O34" i="49" s="1"/>
  <c r="G34" i="49"/>
  <c r="G35" i="49"/>
  <c r="M35" i="49"/>
  <c r="O35" i="49" s="1"/>
  <c r="G36" i="49"/>
  <c r="G39" i="49"/>
  <c r="M39" i="49"/>
  <c r="M42" i="49"/>
  <c r="O42" i="49" s="1"/>
  <c r="G42" i="49"/>
  <c r="L46" i="49"/>
  <c r="J45" i="49"/>
  <c r="G49" i="49"/>
  <c r="M49" i="49"/>
  <c r="O49" i="49" s="1"/>
  <c r="M52" i="49"/>
  <c r="O52" i="49" s="1"/>
  <c r="G52" i="49"/>
  <c r="M54" i="49"/>
  <c r="O54" i="49" s="1"/>
  <c r="E53" i="49"/>
  <c r="G54" i="49"/>
  <c r="L56" i="49"/>
  <c r="G59" i="49"/>
  <c r="M59" i="49"/>
  <c r="L60" i="49"/>
  <c r="L61" i="49"/>
  <c r="G65" i="49"/>
  <c r="M65" i="49"/>
  <c r="M66" i="49"/>
  <c r="G66" i="49"/>
  <c r="L70" i="49"/>
  <c r="L71" i="49"/>
  <c r="E75" i="49"/>
  <c r="M76" i="49"/>
  <c r="G76" i="49"/>
  <c r="M79" i="49"/>
  <c r="M84" i="49"/>
  <c r="O84" i="49" s="1"/>
  <c r="G84" i="49"/>
  <c r="M87" i="49"/>
  <c r="N91" i="49"/>
  <c r="M98" i="49"/>
  <c r="O98" i="49" s="1"/>
  <c r="G98" i="49"/>
  <c r="G32" i="50"/>
  <c r="M32" i="50"/>
  <c r="O32" i="50" s="1"/>
  <c r="N68" i="50"/>
  <c r="G70" i="50"/>
  <c r="M70" i="50"/>
  <c r="G74" i="50"/>
  <c r="M74" i="50"/>
  <c r="G81" i="50"/>
  <c r="M81" i="50"/>
  <c r="O81" i="50" s="1"/>
  <c r="G85" i="50"/>
  <c r="M85" i="50"/>
  <c r="O85" i="50" s="1"/>
  <c r="G96" i="50"/>
  <c r="M96" i="50"/>
  <c r="O96" i="50" s="1"/>
  <c r="M97" i="50"/>
  <c r="O97" i="50" s="1"/>
  <c r="G97" i="50"/>
  <c r="G98" i="50"/>
  <c r="M98" i="50"/>
  <c r="O98" i="50" s="1"/>
  <c r="M99" i="50"/>
  <c r="O99" i="50" s="1"/>
  <c r="G99" i="50"/>
  <c r="G100" i="50"/>
  <c r="M100" i="50"/>
  <c r="O100" i="50" s="1"/>
  <c r="M101" i="50"/>
  <c r="O101" i="50" s="1"/>
  <c r="G101" i="50"/>
  <c r="G41" i="49"/>
  <c r="M41" i="49"/>
  <c r="O41" i="49" s="1"/>
  <c r="M44" i="49"/>
  <c r="O44" i="49" s="1"/>
  <c r="G44" i="49"/>
  <c r="M46" i="49"/>
  <c r="O46" i="49" s="1"/>
  <c r="E45" i="49"/>
  <c r="G46" i="49"/>
  <c r="L48" i="49"/>
  <c r="G51" i="49"/>
  <c r="M51" i="49"/>
  <c r="O51" i="49" s="1"/>
  <c r="N55" i="49"/>
  <c r="M56" i="49"/>
  <c r="O56" i="49" s="1"/>
  <c r="G56" i="49"/>
  <c r="N58" i="49"/>
  <c r="M60" i="49"/>
  <c r="O60" i="49" s="1"/>
  <c r="G60" i="49"/>
  <c r="N64" i="49"/>
  <c r="N65" i="49"/>
  <c r="G67" i="49"/>
  <c r="M67" i="49"/>
  <c r="G69" i="49"/>
  <c r="M69" i="49"/>
  <c r="E68" i="49"/>
  <c r="M70" i="49"/>
  <c r="G70" i="49"/>
  <c r="N74" i="49"/>
  <c r="N76" i="49"/>
  <c r="N75" i="49"/>
  <c r="M78" i="49"/>
  <c r="O78" i="49" s="1"/>
  <c r="G78" i="49"/>
  <c r="M86" i="49"/>
  <c r="O86" i="49" s="1"/>
  <c r="G86" i="49"/>
  <c r="L88" i="49"/>
  <c r="M94" i="49"/>
  <c r="O94" i="49" s="1"/>
  <c r="G94" i="49"/>
  <c r="G25" i="48"/>
  <c r="G93" i="49"/>
  <c r="M93" i="49"/>
  <c r="O93" i="49" s="1"/>
  <c r="G97" i="49"/>
  <c r="M97" i="49"/>
  <c r="O97" i="49" s="1"/>
  <c r="M7" i="48"/>
  <c r="O7" i="48" s="1"/>
  <c r="G7" i="48"/>
  <c r="G8" i="48"/>
  <c r="M8" i="48"/>
  <c r="O8" i="48" s="1"/>
  <c r="M9" i="48"/>
  <c r="O9" i="48" s="1"/>
  <c r="G9" i="48"/>
  <c r="G10" i="48"/>
  <c r="M10" i="48"/>
  <c r="O10" i="48" s="1"/>
  <c r="M11" i="48"/>
  <c r="O11" i="48" s="1"/>
  <c r="G11" i="48"/>
  <c r="G12" i="48"/>
  <c r="M12" i="48"/>
  <c r="O12" i="48" s="1"/>
  <c r="M13" i="48"/>
  <c r="O13" i="48" s="1"/>
  <c r="G13" i="48"/>
  <c r="G14" i="48"/>
  <c r="M14" i="48"/>
  <c r="O14" i="48" s="1"/>
  <c r="M15" i="48"/>
  <c r="O15" i="48" s="1"/>
  <c r="G15" i="48"/>
  <c r="G16" i="48"/>
  <c r="M16" i="48"/>
  <c r="O16" i="48" s="1"/>
  <c r="M17" i="48"/>
  <c r="O17" i="48" s="1"/>
  <c r="G17" i="48"/>
  <c r="G18" i="48"/>
  <c r="M18" i="48"/>
  <c r="O18" i="48" s="1"/>
  <c r="M19" i="48"/>
  <c r="O19" i="48" s="1"/>
  <c r="G19" i="48"/>
  <c r="G20" i="48"/>
  <c r="M20" i="48"/>
  <c r="O20" i="48" s="1"/>
  <c r="M21" i="48"/>
  <c r="O21" i="48" s="1"/>
  <c r="G21" i="48"/>
  <c r="G22" i="48"/>
  <c r="M22" i="48"/>
  <c r="O22" i="48" s="1"/>
  <c r="M23" i="48"/>
  <c r="O23" i="48" s="1"/>
  <c r="G23" i="48"/>
  <c r="G24" i="48"/>
  <c r="M24" i="48"/>
  <c r="O24" i="48" s="1"/>
  <c r="M33" i="48"/>
  <c r="O33" i="48" s="1"/>
  <c r="G33" i="48"/>
  <c r="L35" i="48"/>
  <c r="L37" i="48"/>
  <c r="J36" i="48"/>
  <c r="G40" i="48"/>
  <c r="M40" i="48"/>
  <c r="O40" i="48" s="1"/>
  <c r="M43" i="48"/>
  <c r="O43" i="48" s="1"/>
  <c r="G43" i="48"/>
  <c r="G46" i="48"/>
  <c r="M46" i="48"/>
  <c r="O46" i="48" s="1"/>
  <c r="G48" i="48"/>
  <c r="M48" i="48"/>
  <c r="O48" i="48" s="1"/>
  <c r="L49" i="48"/>
  <c r="N50" i="48"/>
  <c r="G52" i="48"/>
  <c r="M52" i="48"/>
  <c r="G54" i="48"/>
  <c r="M54" i="48"/>
  <c r="E53" i="48"/>
  <c r="M55" i="48"/>
  <c r="G55" i="48"/>
  <c r="L57" i="48"/>
  <c r="L58" i="48"/>
  <c r="N60" i="48"/>
  <c r="G62" i="48"/>
  <c r="M62" i="48"/>
  <c r="M63" i="48"/>
  <c r="G63" i="48"/>
  <c r="L65" i="48"/>
  <c r="L66" i="48"/>
  <c r="N67" i="48"/>
  <c r="G70" i="48"/>
  <c r="M70" i="48"/>
  <c r="M71" i="48"/>
  <c r="G71" i="48"/>
  <c r="L72" i="48"/>
  <c r="L75" i="48"/>
  <c r="N76" i="48"/>
  <c r="N84" i="48"/>
  <c r="O84" i="48" s="1"/>
  <c r="L84" i="48"/>
  <c r="G25" i="38"/>
  <c r="J6" i="48"/>
  <c r="G26" i="48"/>
  <c r="M26" i="48"/>
  <c r="O26" i="48" s="1"/>
  <c r="M27" i="48"/>
  <c r="O27" i="48" s="1"/>
  <c r="G27" i="48"/>
  <c r="G28" i="48"/>
  <c r="M28" i="48"/>
  <c r="O28" i="48" s="1"/>
  <c r="M29" i="48"/>
  <c r="O29" i="48" s="1"/>
  <c r="G29" i="48"/>
  <c r="G30" i="48"/>
  <c r="M30" i="48"/>
  <c r="O30" i="48" s="1"/>
  <c r="M31" i="48"/>
  <c r="O31" i="48" s="1"/>
  <c r="G31" i="48"/>
  <c r="G32" i="48"/>
  <c r="M32" i="48"/>
  <c r="O32" i="48" s="1"/>
  <c r="M35" i="48"/>
  <c r="O35" i="48" s="1"/>
  <c r="G35" i="48"/>
  <c r="M37" i="48"/>
  <c r="O37" i="48" s="1"/>
  <c r="E36" i="48"/>
  <c r="G37" i="48"/>
  <c r="L39" i="48"/>
  <c r="G42" i="48"/>
  <c r="M42" i="48"/>
  <c r="O42" i="48" s="1"/>
  <c r="N44" i="48"/>
  <c r="E45" i="48"/>
  <c r="N47" i="48"/>
  <c r="M49" i="48"/>
  <c r="O49" i="48" s="1"/>
  <c r="G49" i="48"/>
  <c r="N51" i="48"/>
  <c r="N52" i="48"/>
  <c r="N54" i="48"/>
  <c r="N53" i="48"/>
  <c r="G56" i="48"/>
  <c r="M56" i="48"/>
  <c r="M57" i="48"/>
  <c r="O57" i="48" s="1"/>
  <c r="G57" i="48"/>
  <c r="N61" i="48"/>
  <c r="N62" i="48"/>
  <c r="G64" i="48"/>
  <c r="M64" i="48"/>
  <c r="M65" i="48"/>
  <c r="O65" i="48" s="1"/>
  <c r="G65" i="48"/>
  <c r="N69" i="48"/>
  <c r="N70" i="48"/>
  <c r="N68" i="48"/>
  <c r="M72" i="48"/>
  <c r="O72" i="48" s="1"/>
  <c r="G72" i="48"/>
  <c r="N78" i="48"/>
  <c r="M82" i="48"/>
  <c r="O82" i="48" s="1"/>
  <c r="G82" i="48"/>
  <c r="N86" i="48"/>
  <c r="N91" i="48"/>
  <c r="L76" i="49"/>
  <c r="J75" i="49"/>
  <c r="L78" i="49"/>
  <c r="L80" i="49"/>
  <c r="L82" i="49"/>
  <c r="L84" i="49"/>
  <c r="L86" i="49"/>
  <c r="J89" i="49"/>
  <c r="G91" i="49"/>
  <c r="M91" i="49"/>
  <c r="G95" i="49"/>
  <c r="M95" i="49"/>
  <c r="O95" i="49" s="1"/>
  <c r="G99" i="49"/>
  <c r="M99" i="49"/>
  <c r="O99" i="49" s="1"/>
  <c r="M100" i="49"/>
  <c r="O100" i="49" s="1"/>
  <c r="G100" i="49"/>
  <c r="G101" i="49"/>
  <c r="M101" i="49"/>
  <c r="O101" i="49" s="1"/>
  <c r="G34" i="48"/>
  <c r="M34" i="48"/>
  <c r="O34" i="48" s="1"/>
  <c r="N38" i="48"/>
  <c r="M39" i="48"/>
  <c r="O39" i="48" s="1"/>
  <c r="G39" i="48"/>
  <c r="L41" i="48"/>
  <c r="G44" i="48"/>
  <c r="M44" i="48"/>
  <c r="J45" i="48"/>
  <c r="L47" i="48"/>
  <c r="G50" i="48"/>
  <c r="M50" i="48"/>
  <c r="L51" i="48"/>
  <c r="L52" i="48"/>
  <c r="L54" i="48"/>
  <c r="N55" i="48"/>
  <c r="N56" i="48"/>
  <c r="G58" i="48"/>
  <c r="M58" i="48"/>
  <c r="O58" i="48" s="1"/>
  <c r="M59" i="48"/>
  <c r="O59" i="48" s="1"/>
  <c r="G59" i="48"/>
  <c r="L61" i="48"/>
  <c r="L62" i="48"/>
  <c r="N63" i="48"/>
  <c r="N64" i="48"/>
  <c r="G66" i="48"/>
  <c r="M66" i="48"/>
  <c r="O66" i="48" s="1"/>
  <c r="M67" i="48"/>
  <c r="G67" i="48"/>
  <c r="L69" i="48"/>
  <c r="L70" i="48"/>
  <c r="N71" i="48"/>
  <c r="N80" i="48"/>
  <c r="O80" i="48" s="1"/>
  <c r="L80" i="48"/>
  <c r="N88" i="48"/>
  <c r="O88" i="48" s="1"/>
  <c r="L88" i="48"/>
  <c r="L90" i="48"/>
  <c r="L89" i="48" s="1"/>
  <c r="N77" i="49"/>
  <c r="O77" i="49" s="1"/>
  <c r="N79" i="49"/>
  <c r="N81" i="49"/>
  <c r="O81" i="49" s="1"/>
  <c r="N83" i="49"/>
  <c r="N85" i="49"/>
  <c r="O85" i="49" s="1"/>
  <c r="N87" i="49"/>
  <c r="E6" i="48"/>
  <c r="L33" i="48"/>
  <c r="G38" i="48"/>
  <c r="M38" i="48"/>
  <c r="M41" i="48"/>
  <c r="O41" i="48" s="1"/>
  <c r="G41" i="48"/>
  <c r="L43" i="48"/>
  <c r="M47" i="48"/>
  <c r="G47" i="48"/>
  <c r="M51" i="48"/>
  <c r="G51" i="48"/>
  <c r="G60" i="48"/>
  <c r="M60" i="48"/>
  <c r="M61" i="48"/>
  <c r="G61" i="48"/>
  <c r="M69" i="48"/>
  <c r="E68" i="48"/>
  <c r="G69" i="48"/>
  <c r="N77" i="48"/>
  <c r="M78" i="48"/>
  <c r="G78" i="48"/>
  <c r="E75" i="48"/>
  <c r="M86" i="48"/>
  <c r="G86" i="48"/>
  <c r="M90" i="48"/>
  <c r="G90" i="48"/>
  <c r="E89" i="48"/>
  <c r="N90" i="48"/>
  <c r="M76" i="48"/>
  <c r="G76" i="48"/>
  <c r="L76" i="48"/>
  <c r="G80" i="48"/>
  <c r="G84" i="48"/>
  <c r="G88" i="48"/>
  <c r="M7" i="38"/>
  <c r="O7" i="38" s="1"/>
  <c r="G7" i="38"/>
  <c r="G8" i="38"/>
  <c r="M8" i="38"/>
  <c r="O8" i="38" s="1"/>
  <c r="M9" i="38"/>
  <c r="O9" i="38" s="1"/>
  <c r="G9" i="38"/>
  <c r="G10" i="38"/>
  <c r="M10" i="38"/>
  <c r="O10" i="38" s="1"/>
  <c r="M11" i="38"/>
  <c r="O11" i="38" s="1"/>
  <c r="G11" i="38"/>
  <c r="G12" i="38"/>
  <c r="M12" i="38"/>
  <c r="O12" i="38" s="1"/>
  <c r="M13" i="38"/>
  <c r="O13" i="38" s="1"/>
  <c r="G13" i="38"/>
  <c r="G14" i="38"/>
  <c r="M14" i="38"/>
  <c r="O14" i="38" s="1"/>
  <c r="M15" i="38"/>
  <c r="O15" i="38" s="1"/>
  <c r="G15" i="38"/>
  <c r="G16" i="38"/>
  <c r="M16" i="38"/>
  <c r="O16" i="38" s="1"/>
  <c r="M17" i="38"/>
  <c r="O17" i="38" s="1"/>
  <c r="G17" i="38"/>
  <c r="G18" i="38"/>
  <c r="M18" i="38"/>
  <c r="O18" i="38" s="1"/>
  <c r="M19" i="38"/>
  <c r="O19" i="38" s="1"/>
  <c r="G19" i="38"/>
  <c r="G20" i="38"/>
  <c r="M20" i="38"/>
  <c r="O20" i="38" s="1"/>
  <c r="M21" i="38"/>
  <c r="O21" i="38" s="1"/>
  <c r="G21" i="38"/>
  <c r="G22" i="38"/>
  <c r="M22" i="38"/>
  <c r="O22" i="38" s="1"/>
  <c r="M23" i="38"/>
  <c r="O23" i="38" s="1"/>
  <c r="G23" i="38"/>
  <c r="G24" i="38"/>
  <c r="M24" i="38"/>
  <c r="O24" i="38" s="1"/>
  <c r="M27" i="38"/>
  <c r="O27" i="38" s="1"/>
  <c r="G27" i="38"/>
  <c r="L29" i="38"/>
  <c r="M33" i="38"/>
  <c r="G33" i="38"/>
  <c r="G38" i="38"/>
  <c r="M38" i="38"/>
  <c r="M39" i="38"/>
  <c r="L39" i="38"/>
  <c r="M42" i="38"/>
  <c r="G42" i="38"/>
  <c r="M46" i="38"/>
  <c r="L46" i="38"/>
  <c r="J45" i="38"/>
  <c r="M54" i="38"/>
  <c r="O54" i="38" s="1"/>
  <c r="G54" i="38"/>
  <c r="E53" i="38"/>
  <c r="G74" i="48"/>
  <c r="M79" i="48"/>
  <c r="O79" i="48" s="1"/>
  <c r="G83" i="48"/>
  <c r="M83" i="48"/>
  <c r="O83" i="48" s="1"/>
  <c r="G87" i="48"/>
  <c r="M87" i="48"/>
  <c r="O87" i="48" s="1"/>
  <c r="J6" i="38"/>
  <c r="G26" i="38"/>
  <c r="M26" i="38"/>
  <c r="O26" i="38" s="1"/>
  <c r="M29" i="38"/>
  <c r="O29" i="38" s="1"/>
  <c r="G29" i="38"/>
  <c r="N32" i="38"/>
  <c r="G34" i="38"/>
  <c r="M34" i="38"/>
  <c r="O34" i="38" s="1"/>
  <c r="N37" i="38"/>
  <c r="N41" i="38"/>
  <c r="G43" i="38"/>
  <c r="M43" i="38"/>
  <c r="M47" i="38"/>
  <c r="L47" i="38"/>
  <c r="L48" i="38"/>
  <c r="M58" i="38"/>
  <c r="O58" i="38" s="1"/>
  <c r="G58" i="38"/>
  <c r="G73" i="48"/>
  <c r="M73" i="48"/>
  <c r="O73" i="48" s="1"/>
  <c r="J89" i="48"/>
  <c r="G91" i="48"/>
  <c r="M91" i="48"/>
  <c r="M92" i="48"/>
  <c r="O92" i="48" s="1"/>
  <c r="G92" i="48"/>
  <c r="G93" i="48"/>
  <c r="M93" i="48"/>
  <c r="O93" i="48" s="1"/>
  <c r="M94" i="48"/>
  <c r="O94" i="48" s="1"/>
  <c r="G94" i="48"/>
  <c r="G95" i="48"/>
  <c r="M95" i="48"/>
  <c r="O95" i="48" s="1"/>
  <c r="M96" i="48"/>
  <c r="O96" i="48" s="1"/>
  <c r="G96" i="48"/>
  <c r="G97" i="48"/>
  <c r="M97" i="48"/>
  <c r="O97" i="48" s="1"/>
  <c r="M98" i="48"/>
  <c r="O98" i="48" s="1"/>
  <c r="G98" i="48"/>
  <c r="G99" i="48"/>
  <c r="M99" i="48"/>
  <c r="O99" i="48" s="1"/>
  <c r="M100" i="48"/>
  <c r="O100" i="48" s="1"/>
  <c r="G100" i="48"/>
  <c r="G101" i="48"/>
  <c r="M101" i="48"/>
  <c r="O101" i="48" s="1"/>
  <c r="J25" i="38"/>
  <c r="N25" i="38"/>
  <c r="G28" i="38"/>
  <c r="M28" i="38"/>
  <c r="O28" i="38" s="1"/>
  <c r="N30" i="38"/>
  <c r="M31" i="38"/>
  <c r="O31" i="38" s="1"/>
  <c r="G31" i="38"/>
  <c r="L32" i="38"/>
  <c r="N33" i="38"/>
  <c r="M35" i="38"/>
  <c r="O35" i="38" s="1"/>
  <c r="G35" i="38"/>
  <c r="L37" i="38"/>
  <c r="J36" i="38"/>
  <c r="N38" i="38"/>
  <c r="M40" i="38"/>
  <c r="O40" i="38" s="1"/>
  <c r="G40" i="38"/>
  <c r="L41" i="38"/>
  <c r="N42" i="38"/>
  <c r="N43" i="38"/>
  <c r="G44" i="38"/>
  <c r="N44" i="38"/>
  <c r="O52" i="38"/>
  <c r="G77" i="48"/>
  <c r="M77" i="48"/>
  <c r="G81" i="48"/>
  <c r="M81" i="48"/>
  <c r="O81" i="48" s="1"/>
  <c r="G85" i="48"/>
  <c r="M85" i="48"/>
  <c r="O85" i="48" s="1"/>
  <c r="E6" i="38"/>
  <c r="L27" i="38"/>
  <c r="G30" i="38"/>
  <c r="M30" i="38"/>
  <c r="G32" i="38"/>
  <c r="M32" i="38"/>
  <c r="L33" i="38"/>
  <c r="M37" i="38"/>
  <c r="E36" i="38"/>
  <c r="G37" i="38"/>
  <c r="L38" i="38"/>
  <c r="G41" i="38"/>
  <c r="M41" i="38"/>
  <c r="L42" i="38"/>
  <c r="L43" i="38"/>
  <c r="M44" i="38"/>
  <c r="L44" i="38"/>
  <c r="G48" i="38"/>
  <c r="M48" i="38"/>
  <c r="O48" i="38" s="1"/>
  <c r="E45" i="38"/>
  <c r="N46" i="38"/>
  <c r="N47" i="38"/>
  <c r="L54" i="38"/>
  <c r="M56" i="38"/>
  <c r="O56" i="38" s="1"/>
  <c r="L56" i="38"/>
  <c r="M57" i="38"/>
  <c r="O57" i="38" s="1"/>
  <c r="L61" i="38"/>
  <c r="G64" i="38"/>
  <c r="M64" i="38"/>
  <c r="O64" i="38" s="1"/>
  <c r="L64" i="38"/>
  <c r="N69" i="38"/>
  <c r="O69" i="38" s="1"/>
  <c r="L69" i="38"/>
  <c r="G72" i="38"/>
  <c r="M72" i="38"/>
  <c r="O72" i="38" s="1"/>
  <c r="L72" i="38"/>
  <c r="G73" i="38"/>
  <c r="N78" i="38"/>
  <c r="G6" i="37"/>
  <c r="G46" i="38"/>
  <c r="G49" i="38"/>
  <c r="G52" i="38"/>
  <c r="M60" i="38"/>
  <c r="O60" i="38" s="1"/>
  <c r="G62" i="38"/>
  <c r="M62" i="38"/>
  <c r="O62" i="38" s="1"/>
  <c r="G70" i="38"/>
  <c r="M70" i="38"/>
  <c r="O70" i="38" s="1"/>
  <c r="G71" i="38"/>
  <c r="E75" i="38"/>
  <c r="G76" i="38"/>
  <c r="M76" i="38"/>
  <c r="N39" i="38"/>
  <c r="G51" i="38"/>
  <c r="M51" i="38"/>
  <c r="O51" i="38" s="1"/>
  <c r="L58" i="38"/>
  <c r="L60" i="38"/>
  <c r="G61" i="38"/>
  <c r="L65" i="38"/>
  <c r="O67" i="38"/>
  <c r="E68" i="38"/>
  <c r="G69" i="38"/>
  <c r="L73" i="38"/>
  <c r="N77" i="38"/>
  <c r="N75" i="38"/>
  <c r="M78" i="38"/>
  <c r="G78" i="38"/>
  <c r="L50" i="38"/>
  <c r="N53" i="38"/>
  <c r="G55" i="38"/>
  <c r="G56" i="38"/>
  <c r="G59" i="38"/>
  <c r="M59" i="38"/>
  <c r="O59" i="38" s="1"/>
  <c r="L63" i="38"/>
  <c r="G66" i="38"/>
  <c r="M66" i="38"/>
  <c r="O66" i="38" s="1"/>
  <c r="L66" i="38"/>
  <c r="G67" i="38"/>
  <c r="J68" i="38"/>
  <c r="L71" i="38"/>
  <c r="G74" i="38"/>
  <c r="M74" i="38"/>
  <c r="O74" i="38" s="1"/>
  <c r="L74" i="38"/>
  <c r="N76" i="38"/>
  <c r="M82" i="38"/>
  <c r="O82" i="38" s="1"/>
  <c r="G82" i="38"/>
  <c r="G89" i="38"/>
  <c r="G77" i="38"/>
  <c r="M77" i="38"/>
  <c r="G81" i="38"/>
  <c r="M81" i="38"/>
  <c r="O81" i="38" s="1"/>
  <c r="G85" i="38"/>
  <c r="M85" i="38"/>
  <c r="O85" i="38" s="1"/>
  <c r="M86" i="38"/>
  <c r="O86" i="38" s="1"/>
  <c r="G86" i="38"/>
  <c r="G87" i="38"/>
  <c r="M87" i="38"/>
  <c r="O87" i="38" s="1"/>
  <c r="M88" i="38"/>
  <c r="O88" i="38" s="1"/>
  <c r="G88" i="38"/>
  <c r="J6" i="37"/>
  <c r="G12" i="37"/>
  <c r="M12" i="37"/>
  <c r="O12" i="37" s="1"/>
  <c r="G14" i="37"/>
  <c r="M14" i="37"/>
  <c r="O14" i="37" s="1"/>
  <c r="L15" i="37"/>
  <c r="N16" i="37"/>
  <c r="G18" i="37"/>
  <c r="M18" i="37"/>
  <c r="O18" i="37" s="1"/>
  <c r="L19" i="37"/>
  <c r="N20" i="37"/>
  <c r="G22" i="37"/>
  <c r="M22" i="37"/>
  <c r="O22" i="37" s="1"/>
  <c r="L23" i="37"/>
  <c r="L24" i="37"/>
  <c r="L26" i="37"/>
  <c r="N27" i="37"/>
  <c r="M29" i="37"/>
  <c r="O29" i="37" s="1"/>
  <c r="G29" i="37"/>
  <c r="G80" i="38"/>
  <c r="G84" i="38"/>
  <c r="M90" i="38"/>
  <c r="O90" i="38" s="1"/>
  <c r="G90" i="38"/>
  <c r="G91" i="38"/>
  <c r="M91" i="38"/>
  <c r="O91" i="38" s="1"/>
  <c r="M92" i="38"/>
  <c r="O92" i="38" s="1"/>
  <c r="G92" i="38"/>
  <c r="G93" i="38"/>
  <c r="M93" i="38"/>
  <c r="O93" i="38" s="1"/>
  <c r="M94" i="38"/>
  <c r="O94" i="38" s="1"/>
  <c r="G94" i="38"/>
  <c r="G95" i="38"/>
  <c r="M95" i="38"/>
  <c r="O95" i="38" s="1"/>
  <c r="M96" i="38"/>
  <c r="O96" i="38" s="1"/>
  <c r="G96" i="38"/>
  <c r="G97" i="38"/>
  <c r="M97" i="38"/>
  <c r="O97" i="38" s="1"/>
  <c r="M98" i="38"/>
  <c r="O98" i="38" s="1"/>
  <c r="G98" i="38"/>
  <c r="G99" i="38"/>
  <c r="M99" i="38"/>
  <c r="O99" i="38" s="1"/>
  <c r="M100" i="38"/>
  <c r="O100" i="38" s="1"/>
  <c r="G100" i="38"/>
  <c r="G101" i="38"/>
  <c r="M101" i="38"/>
  <c r="O101" i="38" s="1"/>
  <c r="L11" i="37"/>
  <c r="M15" i="37"/>
  <c r="G15" i="37"/>
  <c r="M19" i="37"/>
  <c r="G19" i="37"/>
  <c r="M23" i="37"/>
  <c r="G23" i="37"/>
  <c r="M31" i="37"/>
  <c r="O31" i="37" s="1"/>
  <c r="G31" i="37"/>
  <c r="M35" i="37"/>
  <c r="O35" i="37" s="1"/>
  <c r="G35" i="37"/>
  <c r="G79" i="38"/>
  <c r="M79" i="38"/>
  <c r="O79" i="38" s="1"/>
  <c r="G83" i="38"/>
  <c r="M83" i="38"/>
  <c r="O83" i="38" s="1"/>
  <c r="M11" i="37"/>
  <c r="O11" i="37" s="1"/>
  <c r="G11" i="37"/>
  <c r="L13" i="37"/>
  <c r="G16" i="37"/>
  <c r="M16" i="37"/>
  <c r="L17" i="37"/>
  <c r="G20" i="37"/>
  <c r="M20" i="37"/>
  <c r="L21" i="37"/>
  <c r="G24" i="37"/>
  <c r="M24" i="37"/>
  <c r="G26" i="37"/>
  <c r="M26" i="37"/>
  <c r="M27" i="37"/>
  <c r="G27" i="37"/>
  <c r="M7" i="37"/>
  <c r="O7" i="37" s="1"/>
  <c r="G7" i="37"/>
  <c r="G8" i="37"/>
  <c r="M8" i="37"/>
  <c r="O8" i="37" s="1"/>
  <c r="M9" i="37"/>
  <c r="O9" i="37" s="1"/>
  <c r="G9" i="37"/>
  <c r="G10" i="37"/>
  <c r="M10" i="37"/>
  <c r="O10" i="37" s="1"/>
  <c r="M13" i="37"/>
  <c r="O13" i="37" s="1"/>
  <c r="G13" i="37"/>
  <c r="N15" i="37"/>
  <c r="M17" i="37"/>
  <c r="O17" i="37" s="1"/>
  <c r="G17" i="37"/>
  <c r="N19" i="37"/>
  <c r="M21" i="37"/>
  <c r="O21" i="37" s="1"/>
  <c r="G21" i="37"/>
  <c r="N23" i="37"/>
  <c r="N24" i="37"/>
  <c r="N26" i="37"/>
  <c r="N25" i="37"/>
  <c r="G28" i="37"/>
  <c r="M28" i="37"/>
  <c r="O28" i="37" s="1"/>
  <c r="M33" i="37"/>
  <c r="O33" i="37" s="1"/>
  <c r="G33" i="37"/>
  <c r="M37" i="37"/>
  <c r="O37" i="37" s="1"/>
  <c r="M42" i="37"/>
  <c r="O42" i="37" s="1"/>
  <c r="N43" i="37"/>
  <c r="L44" i="37"/>
  <c r="N46" i="37"/>
  <c r="N45" i="37"/>
  <c r="N53" i="37"/>
  <c r="N54" i="37"/>
  <c r="M59" i="37"/>
  <c r="O59" i="37" s="1"/>
  <c r="G59" i="37"/>
  <c r="G30" i="37"/>
  <c r="G32" i="37"/>
  <c r="G34" i="37"/>
  <c r="G38" i="37"/>
  <c r="G41" i="37"/>
  <c r="G50" i="37"/>
  <c r="N50" i="37"/>
  <c r="L54" i="37"/>
  <c r="M57" i="37"/>
  <c r="O57" i="37" s="1"/>
  <c r="G57" i="37"/>
  <c r="M63" i="37"/>
  <c r="O63" i="37" s="1"/>
  <c r="G63" i="37"/>
  <c r="L30" i="37"/>
  <c r="L32" i="37"/>
  <c r="L34" i="37"/>
  <c r="N36" i="37"/>
  <c r="G37" i="37"/>
  <c r="G39" i="37"/>
  <c r="L40" i="37"/>
  <c r="M43" i="37"/>
  <c r="G44" i="37"/>
  <c r="M61" i="37"/>
  <c r="O61" i="37" s="1"/>
  <c r="G61" i="37"/>
  <c r="L31" i="37"/>
  <c r="L33" i="37"/>
  <c r="L35" i="37"/>
  <c r="L37" i="37"/>
  <c r="L38" i="37"/>
  <c r="M39" i="37"/>
  <c r="O39" i="37" s="1"/>
  <c r="N40" i="37"/>
  <c r="O40" i="37" s="1"/>
  <c r="L41" i="37"/>
  <c r="G42" i="37"/>
  <c r="L43" i="37"/>
  <c r="M46" i="37"/>
  <c r="L46" i="37"/>
  <c r="M55" i="37"/>
  <c r="O55" i="37" s="1"/>
  <c r="G55" i="37"/>
  <c r="M47" i="37"/>
  <c r="O47" i="37" s="1"/>
  <c r="G48" i="37"/>
  <c r="M49" i="37"/>
  <c r="O49" i="37" s="1"/>
  <c r="M50" i="37"/>
  <c r="G51" i="37"/>
  <c r="G54" i="37"/>
  <c r="M54" i="37"/>
  <c r="G58" i="37"/>
  <c r="M58" i="37"/>
  <c r="O58" i="37" s="1"/>
  <c r="G62" i="37"/>
  <c r="M62" i="37"/>
  <c r="O62" i="37" s="1"/>
  <c r="M67" i="37"/>
  <c r="O67" i="37" s="1"/>
  <c r="G67" i="37"/>
  <c r="J68" i="37"/>
  <c r="M69" i="37"/>
  <c r="O69" i="37" s="1"/>
  <c r="G69" i="37"/>
  <c r="G68" i="37"/>
  <c r="M76" i="37"/>
  <c r="O76" i="37" s="1"/>
  <c r="G76" i="37"/>
  <c r="M80" i="37"/>
  <c r="O80" i="37" s="1"/>
  <c r="G80" i="37"/>
  <c r="G65" i="37"/>
  <c r="O66" i="37"/>
  <c r="G72" i="37"/>
  <c r="L72" i="37"/>
  <c r="G73" i="37"/>
  <c r="G77" i="37"/>
  <c r="M77" i="37"/>
  <c r="O77" i="37" s="1"/>
  <c r="G81" i="37"/>
  <c r="M81" i="37"/>
  <c r="O81" i="37" s="1"/>
  <c r="M89" i="37"/>
  <c r="G89" i="37"/>
  <c r="G47" i="37"/>
  <c r="G49" i="37"/>
  <c r="G52" i="37"/>
  <c r="M52" i="37"/>
  <c r="O52" i="37" s="1"/>
  <c r="G56" i="37"/>
  <c r="M56" i="37"/>
  <c r="O56" i="37" s="1"/>
  <c r="G60" i="37"/>
  <c r="M60" i="37"/>
  <c r="O60" i="37" s="1"/>
  <c r="G64" i="37"/>
  <c r="M64" i="37"/>
  <c r="O64" i="37" s="1"/>
  <c r="G70" i="37"/>
  <c r="O73" i="37"/>
  <c r="M78" i="37"/>
  <c r="O78" i="37" s="1"/>
  <c r="G78" i="37"/>
  <c r="M82" i="37"/>
  <c r="O82" i="37" s="1"/>
  <c r="G82" i="37"/>
  <c r="G66" i="37"/>
  <c r="L66" i="37"/>
  <c r="M71" i="37"/>
  <c r="O71" i="37" s="1"/>
  <c r="G71" i="37"/>
  <c r="M72" i="37"/>
  <c r="O72" i="37" s="1"/>
  <c r="L76" i="37"/>
  <c r="G79" i="37"/>
  <c r="M79" i="37"/>
  <c r="O79" i="37" s="1"/>
  <c r="G93" i="37"/>
  <c r="M93" i="37"/>
  <c r="O93" i="37" s="1"/>
  <c r="L94" i="37"/>
  <c r="N95" i="37"/>
  <c r="G97" i="37"/>
  <c r="M97" i="37"/>
  <c r="O97" i="37" s="1"/>
  <c r="L98" i="37"/>
  <c r="N99" i="37"/>
  <c r="G101" i="37"/>
  <c r="M101" i="37"/>
  <c r="O101" i="37" s="1"/>
  <c r="M74" i="37"/>
  <c r="O74" i="37" s="1"/>
  <c r="G74" i="37"/>
  <c r="M94" i="37"/>
  <c r="G94" i="37"/>
  <c r="L95" i="37"/>
  <c r="M98" i="37"/>
  <c r="G98" i="37"/>
  <c r="G83" i="37"/>
  <c r="M83" i="37"/>
  <c r="O83" i="37" s="1"/>
  <c r="M84" i="37"/>
  <c r="O84" i="37" s="1"/>
  <c r="G84" i="37"/>
  <c r="G85" i="37"/>
  <c r="M85" i="37"/>
  <c r="O85" i="37" s="1"/>
  <c r="M86" i="37"/>
  <c r="O86" i="37" s="1"/>
  <c r="G86" i="37"/>
  <c r="G87" i="37"/>
  <c r="M87" i="37"/>
  <c r="O87" i="37" s="1"/>
  <c r="M88" i="37"/>
  <c r="O88" i="37" s="1"/>
  <c r="G88" i="37"/>
  <c r="M92" i="37"/>
  <c r="O92" i="37" s="1"/>
  <c r="G92" i="37"/>
  <c r="G95" i="37"/>
  <c r="M95" i="37"/>
  <c r="G99" i="37"/>
  <c r="M99" i="37"/>
  <c r="M90" i="37"/>
  <c r="O90" i="37" s="1"/>
  <c r="G90" i="37"/>
  <c r="G91" i="37"/>
  <c r="M91" i="37"/>
  <c r="O91" i="37" s="1"/>
  <c r="L91" i="37"/>
  <c r="L93" i="37"/>
  <c r="N94" i="37"/>
  <c r="M96" i="37"/>
  <c r="O96" i="37" s="1"/>
  <c r="G96" i="37"/>
  <c r="L97" i="37"/>
  <c r="N98" i="37"/>
  <c r="M100" i="37"/>
  <c r="O100" i="37" s="1"/>
  <c r="G100" i="37"/>
  <c r="N89" i="40" l="1"/>
  <c r="O86" i="36"/>
  <c r="O58" i="36"/>
  <c r="O40" i="36"/>
  <c r="O36" i="40"/>
  <c r="O66" i="36"/>
  <c r="O75" i="46"/>
  <c r="O32" i="38"/>
  <c r="N89" i="49"/>
  <c r="N75" i="41"/>
  <c r="O36" i="46"/>
  <c r="N53" i="41"/>
  <c r="N25" i="36"/>
  <c r="O61" i="36"/>
  <c r="O67" i="49"/>
  <c r="O95" i="36"/>
  <c r="L75" i="37"/>
  <c r="J75" i="37"/>
  <c r="L75" i="38"/>
  <c r="J75" i="38"/>
  <c r="L36" i="49"/>
  <c r="J36" i="49"/>
  <c r="L89" i="39"/>
  <c r="J89" i="39"/>
  <c r="L53" i="46"/>
  <c r="J53" i="46"/>
  <c r="L25" i="37"/>
  <c r="J25" i="37"/>
  <c r="L53" i="45"/>
  <c r="J53" i="45"/>
  <c r="L45" i="45"/>
  <c r="J45" i="45"/>
  <c r="L68" i="40"/>
  <c r="J68" i="40"/>
  <c r="L25" i="48"/>
  <c r="J25" i="48"/>
  <c r="L75" i="39"/>
  <c r="J75" i="39"/>
  <c r="L45" i="40"/>
  <c r="J45" i="40"/>
  <c r="L68" i="41"/>
  <c r="J68" i="41"/>
  <c r="L45" i="37"/>
  <c r="J45" i="37"/>
  <c r="L45" i="41"/>
  <c r="J45" i="41"/>
  <c r="L53" i="40"/>
  <c r="J53" i="40"/>
  <c r="L68" i="48"/>
  <c r="J68" i="48"/>
  <c r="L53" i="37"/>
  <c r="L89" i="38"/>
  <c r="J89" i="38"/>
  <c r="L53" i="48"/>
  <c r="J53" i="48"/>
  <c r="L25" i="50"/>
  <c r="J25" i="50"/>
  <c r="O63" i="36"/>
  <c r="O83" i="47"/>
  <c r="N45" i="50"/>
  <c r="O51" i="36"/>
  <c r="O18" i="36"/>
  <c r="O79" i="36"/>
  <c r="L36" i="36"/>
  <c r="O21" i="36"/>
  <c r="O37" i="36"/>
  <c r="O65" i="36"/>
  <c r="O23" i="36"/>
  <c r="O42" i="39"/>
  <c r="O96" i="40"/>
  <c r="O24" i="40"/>
  <c r="G68" i="40"/>
  <c r="O57" i="39"/>
  <c r="L25" i="39"/>
  <c r="O50" i="39"/>
  <c r="O21" i="39"/>
  <c r="O7" i="46"/>
  <c r="O12" i="41"/>
  <c r="O89" i="37"/>
  <c r="M45" i="40"/>
  <c r="O45" i="40" s="1"/>
  <c r="O50" i="37"/>
  <c r="O49" i="36"/>
  <c r="O68" i="46"/>
  <c r="O37" i="40"/>
  <c r="O30" i="38"/>
  <c r="O59" i="49"/>
  <c r="O32" i="41"/>
  <c r="O54" i="47"/>
  <c r="O92" i="36"/>
  <c r="O44" i="38"/>
  <c r="O47" i="36"/>
  <c r="O100" i="46"/>
  <c r="O9" i="39"/>
  <c r="O87" i="40"/>
  <c r="O28" i="39"/>
  <c r="O91" i="40"/>
  <c r="O78" i="36"/>
  <c r="O20" i="36"/>
  <c r="O91" i="49"/>
  <c r="O58" i="41"/>
  <c r="O37" i="41"/>
  <c r="O91" i="39"/>
  <c r="O96" i="36"/>
  <c r="O69" i="36"/>
  <c r="O38" i="36"/>
  <c r="O30" i="36"/>
  <c r="O67" i="36"/>
  <c r="O48" i="36"/>
  <c r="O57" i="36"/>
  <c r="O74" i="50"/>
  <c r="O25" i="46"/>
  <c r="O83" i="39"/>
  <c r="O99" i="40"/>
  <c r="O90" i="40"/>
  <c r="O60" i="36"/>
  <c r="L68" i="36"/>
  <c r="N68" i="36"/>
  <c r="O56" i="36"/>
  <c r="O35" i="36"/>
  <c r="O24" i="36"/>
  <c r="N36" i="36"/>
  <c r="O69" i="49"/>
  <c r="L36" i="47"/>
  <c r="O7" i="36"/>
  <c r="L68" i="38"/>
  <c r="O91" i="48"/>
  <c r="O90" i="48"/>
  <c r="O61" i="48"/>
  <c r="O99" i="37"/>
  <c r="N68" i="37"/>
  <c r="O60" i="48"/>
  <c r="O90" i="50"/>
  <c r="O8" i="50"/>
  <c r="G45" i="50"/>
  <c r="O51" i="48"/>
  <c r="N53" i="50"/>
  <c r="O53" i="50" s="1"/>
  <c r="O24" i="39"/>
  <c r="O8" i="39"/>
  <c r="O86" i="48"/>
  <c r="O78" i="48"/>
  <c r="O37" i="38"/>
  <c r="O79" i="40"/>
  <c r="O37" i="50"/>
  <c r="O94" i="37"/>
  <c r="O90" i="47"/>
  <c r="O46" i="47"/>
  <c r="O26" i="46"/>
  <c r="O90" i="39"/>
  <c r="O46" i="39"/>
  <c r="O41" i="39"/>
  <c r="O32" i="39"/>
  <c r="O95" i="40"/>
  <c r="O77" i="36"/>
  <c r="O75" i="40"/>
  <c r="O43" i="36"/>
  <c r="O38" i="48"/>
  <c r="N45" i="48"/>
  <c r="O76" i="49"/>
  <c r="O99" i="41"/>
  <c r="O87" i="39"/>
  <c r="O92" i="40"/>
  <c r="O55" i="36"/>
  <c r="O80" i="45"/>
  <c r="O46" i="37"/>
  <c r="O26" i="37"/>
  <c r="L25" i="38"/>
  <c r="O98" i="37"/>
  <c r="O15" i="37"/>
  <c r="M89" i="38"/>
  <c r="O89" i="38" s="1"/>
  <c r="O76" i="38"/>
  <c r="N45" i="38"/>
  <c r="L89" i="50"/>
  <c r="L89" i="45"/>
  <c r="N36" i="45"/>
  <c r="O76" i="45"/>
  <c r="N75" i="47"/>
  <c r="O49" i="41"/>
  <c r="O28" i="41"/>
  <c r="L89" i="46"/>
  <c r="O20" i="39"/>
  <c r="O76" i="40"/>
  <c r="O50" i="36"/>
  <c r="L68" i="37"/>
  <c r="O20" i="37"/>
  <c r="O16" i="37"/>
  <c r="N68" i="38"/>
  <c r="O77" i="48"/>
  <c r="O39" i="38"/>
  <c r="O76" i="48"/>
  <c r="N75" i="48"/>
  <c r="N89" i="48"/>
  <c r="O39" i="49"/>
  <c r="M36" i="49"/>
  <c r="O36" i="49" s="1"/>
  <c r="O37" i="49"/>
  <c r="N89" i="50"/>
  <c r="N75" i="50"/>
  <c r="L45" i="50"/>
  <c r="M45" i="50"/>
  <c r="L75" i="45"/>
  <c r="L36" i="45"/>
  <c r="L68" i="47"/>
  <c r="O49" i="47"/>
  <c r="L45" i="47"/>
  <c r="O37" i="47"/>
  <c r="L89" i="47"/>
  <c r="O76" i="39"/>
  <c r="L36" i="39"/>
  <c r="O17" i="39"/>
  <c r="O13" i="39"/>
  <c r="O100" i="40"/>
  <c r="O12" i="39"/>
  <c r="O82" i="40"/>
  <c r="O78" i="40"/>
  <c r="N75" i="36"/>
  <c r="O41" i="36"/>
  <c r="O85" i="36"/>
  <c r="O59" i="36"/>
  <c r="N45" i="36"/>
  <c r="O29" i="36"/>
  <c r="O44" i="36"/>
  <c r="O11" i="36"/>
  <c r="O76" i="50"/>
  <c r="N45" i="47"/>
  <c r="O69" i="48"/>
  <c r="O47" i="48"/>
  <c r="N36" i="48"/>
  <c r="O67" i="48"/>
  <c r="O55" i="48"/>
  <c r="L36" i="48"/>
  <c r="O70" i="49"/>
  <c r="O54" i="50"/>
  <c r="O70" i="47"/>
  <c r="L25" i="47"/>
  <c r="O38" i="47"/>
  <c r="O54" i="41"/>
  <c r="O41" i="41"/>
  <c r="O24" i="41"/>
  <c r="O20" i="41"/>
  <c r="O16" i="41"/>
  <c r="O8" i="41"/>
  <c r="O70" i="39"/>
  <c r="N36" i="39"/>
  <c r="O33" i="39"/>
  <c r="O29" i="39"/>
  <c r="O16" i="39"/>
  <c r="O86" i="40"/>
  <c r="L45" i="36"/>
  <c r="O31" i="36"/>
  <c r="O16" i="36"/>
  <c r="O9" i="36"/>
  <c r="O10" i="36"/>
  <c r="O24" i="37"/>
  <c r="M68" i="38"/>
  <c r="G68" i="38"/>
  <c r="M45" i="38"/>
  <c r="G45" i="38"/>
  <c r="L6" i="48"/>
  <c r="O70" i="48"/>
  <c r="M53" i="49"/>
  <c r="O53" i="49" s="1"/>
  <c r="G53" i="49"/>
  <c r="L45" i="49"/>
  <c r="G89" i="49"/>
  <c r="M89" i="49"/>
  <c r="M53" i="37"/>
  <c r="O53" i="37" s="1"/>
  <c r="G53" i="37"/>
  <c r="O43" i="37"/>
  <c r="O27" i="37"/>
  <c r="O23" i="37"/>
  <c r="L6" i="37"/>
  <c r="O78" i="38"/>
  <c r="M75" i="38"/>
  <c r="O75" i="38" s="1"/>
  <c r="G75" i="38"/>
  <c r="L53" i="38"/>
  <c r="O41" i="38"/>
  <c r="M6" i="38"/>
  <c r="O6" i="38" s="1"/>
  <c r="G6" i="38"/>
  <c r="O43" i="38"/>
  <c r="O42" i="38"/>
  <c r="O38" i="38"/>
  <c r="O33" i="38"/>
  <c r="L45" i="48"/>
  <c r="O64" i="48"/>
  <c r="O56" i="48"/>
  <c r="O71" i="48"/>
  <c r="O52" i="48"/>
  <c r="M45" i="49"/>
  <c r="G45" i="49"/>
  <c r="O70" i="50"/>
  <c r="G75" i="49"/>
  <c r="M75" i="49"/>
  <c r="O75" i="49" s="1"/>
  <c r="O58" i="49"/>
  <c r="O47" i="49"/>
  <c r="O90" i="49"/>
  <c r="O83" i="49"/>
  <c r="O55" i="49"/>
  <c r="O38" i="49"/>
  <c r="O49" i="50"/>
  <c r="O57" i="50"/>
  <c r="L75" i="50"/>
  <c r="E53" i="42"/>
  <c r="G53" i="42"/>
  <c r="O72" i="45"/>
  <c r="O82" i="45"/>
  <c r="O58" i="45"/>
  <c r="O54" i="45"/>
  <c r="O29" i="45"/>
  <c r="O41" i="45"/>
  <c r="M36" i="45"/>
  <c r="G36" i="45"/>
  <c r="O24" i="45"/>
  <c r="O20" i="45"/>
  <c r="E25" i="42"/>
  <c r="G25" i="42"/>
  <c r="M89" i="47"/>
  <c r="O89" i="47" s="1"/>
  <c r="G89" i="47"/>
  <c r="E89" i="47"/>
  <c r="O79" i="47"/>
  <c r="N36" i="47"/>
  <c r="E6" i="41"/>
  <c r="M6" i="41"/>
  <c r="G6" i="41"/>
  <c r="O70" i="41"/>
  <c r="M25" i="41"/>
  <c r="O25" i="41" s="1"/>
  <c r="G25" i="41"/>
  <c r="E25" i="41"/>
  <c r="O59" i="41"/>
  <c r="O42" i="41"/>
  <c r="O21" i="41"/>
  <c r="M53" i="46"/>
  <c r="O53" i="46" s="1"/>
  <c r="M89" i="39"/>
  <c r="O89" i="39" s="1"/>
  <c r="G89" i="39"/>
  <c r="E89" i="39"/>
  <c r="M53" i="39"/>
  <c r="O53" i="39" s="1"/>
  <c r="G53" i="39"/>
  <c r="E53" i="39"/>
  <c r="G75" i="43"/>
  <c r="M6" i="46"/>
  <c r="G6" i="46"/>
  <c r="E6" i="46"/>
  <c r="O95" i="39"/>
  <c r="L89" i="36"/>
  <c r="O74" i="36"/>
  <c r="O83" i="36"/>
  <c r="O46" i="36"/>
  <c r="O8" i="36"/>
  <c r="O13" i="36"/>
  <c r="M89" i="36"/>
  <c r="G89" i="36"/>
  <c r="O42" i="36"/>
  <c r="L25" i="36"/>
  <c r="G36" i="37"/>
  <c r="M36" i="37"/>
  <c r="O36" i="37" s="1"/>
  <c r="M6" i="48"/>
  <c r="O6" i="48" s="1"/>
  <c r="G6" i="48"/>
  <c r="O95" i="37"/>
  <c r="O54" i="37"/>
  <c r="G45" i="37"/>
  <c r="M45" i="37"/>
  <c r="O45" i="37" s="1"/>
  <c r="M25" i="37"/>
  <c r="O25" i="37" s="1"/>
  <c r="G25" i="37"/>
  <c r="M6" i="37"/>
  <c r="O6" i="37" s="1"/>
  <c r="M36" i="38"/>
  <c r="G36" i="38"/>
  <c r="O47" i="38"/>
  <c r="L6" i="38"/>
  <c r="O46" i="38"/>
  <c r="G75" i="48"/>
  <c r="M75" i="48"/>
  <c r="M68" i="48"/>
  <c r="O68" i="48" s="1"/>
  <c r="G68" i="48"/>
  <c r="O50" i="48"/>
  <c r="O44" i="48"/>
  <c r="L75" i="49"/>
  <c r="M45" i="48"/>
  <c r="G45" i="48"/>
  <c r="M36" i="48"/>
  <c r="G36" i="48"/>
  <c r="O63" i="48"/>
  <c r="O54" i="48"/>
  <c r="M68" i="49"/>
  <c r="O68" i="49" s="1"/>
  <c r="G68" i="49"/>
  <c r="O87" i="49"/>
  <c r="O79" i="49"/>
  <c r="O65" i="49"/>
  <c r="L68" i="49"/>
  <c r="O64" i="49"/>
  <c r="O71" i="49"/>
  <c r="O61" i="49"/>
  <c r="M36" i="50"/>
  <c r="G36" i="50"/>
  <c r="M75" i="45"/>
  <c r="G75" i="45"/>
  <c r="G75" i="50"/>
  <c r="O74" i="45"/>
  <c r="M25" i="45"/>
  <c r="O25" i="45" s="1"/>
  <c r="G25" i="45"/>
  <c r="M25" i="50"/>
  <c r="O25" i="50" s="1"/>
  <c r="G25" i="50"/>
  <c r="O62" i="45"/>
  <c r="M45" i="45"/>
  <c r="O45" i="45" s="1"/>
  <c r="G45" i="45"/>
  <c r="O38" i="45"/>
  <c r="O33" i="45"/>
  <c r="L25" i="45"/>
  <c r="O21" i="45"/>
  <c r="N75" i="45"/>
  <c r="O70" i="45"/>
  <c r="O49" i="45"/>
  <c r="O32" i="45"/>
  <c r="O28" i="45"/>
  <c r="O95" i="47"/>
  <c r="O35" i="47"/>
  <c r="E25" i="47"/>
  <c r="M25" i="47"/>
  <c r="O25" i="47" s="1"/>
  <c r="G25" i="47"/>
  <c r="L75" i="47"/>
  <c r="O7" i="47"/>
  <c r="N36" i="41"/>
  <c r="E36" i="41"/>
  <c r="M36" i="41"/>
  <c r="G36" i="41"/>
  <c r="O64" i="41"/>
  <c r="L75" i="41"/>
  <c r="L6" i="41"/>
  <c r="O72" i="41"/>
  <c r="O50" i="41"/>
  <c r="O46" i="41"/>
  <c r="O9" i="41"/>
  <c r="N6" i="39"/>
  <c r="L6" i="46"/>
  <c r="M45" i="39"/>
  <c r="O45" i="39" s="1"/>
  <c r="G45" i="39"/>
  <c r="E45" i="39"/>
  <c r="E53" i="40"/>
  <c r="M53" i="40"/>
  <c r="O53" i="40" s="1"/>
  <c r="G53" i="40"/>
  <c r="M6" i="40"/>
  <c r="O6" i="40" s="1"/>
  <c r="G6" i="40"/>
  <c r="E6" i="40"/>
  <c r="M75" i="39"/>
  <c r="O75" i="39" s="1"/>
  <c r="G75" i="39"/>
  <c r="E75" i="39"/>
  <c r="N68" i="39"/>
  <c r="L53" i="39"/>
  <c r="O52" i="39"/>
  <c r="E6" i="39"/>
  <c r="M6" i="39"/>
  <c r="G6" i="39"/>
  <c r="G25" i="43"/>
  <c r="L89" i="40"/>
  <c r="N6" i="36"/>
  <c r="O94" i="36"/>
  <c r="O84" i="36"/>
  <c r="O76" i="36"/>
  <c r="L53" i="36"/>
  <c r="M45" i="36"/>
  <c r="G45" i="36"/>
  <c r="O26" i="36"/>
  <c r="L6" i="36"/>
  <c r="O54" i="36"/>
  <c r="O52" i="36"/>
  <c r="O14" i="36"/>
  <c r="M6" i="36"/>
  <c r="G6" i="36"/>
  <c r="L68" i="50"/>
  <c r="G53" i="50"/>
  <c r="M75" i="50"/>
  <c r="L68" i="45"/>
  <c r="M53" i="45"/>
  <c r="O53" i="45" s="1"/>
  <c r="G53" i="45"/>
  <c r="O42" i="45"/>
  <c r="N6" i="50"/>
  <c r="M68" i="45"/>
  <c r="O68" i="45" s="1"/>
  <c r="G68" i="45"/>
  <c r="O61" i="45"/>
  <c r="O57" i="45"/>
  <c r="O37" i="45"/>
  <c r="M36" i="47"/>
  <c r="G36" i="47"/>
  <c r="E36" i="47"/>
  <c r="E45" i="47"/>
  <c r="M45" i="47"/>
  <c r="G45" i="47"/>
  <c r="E68" i="41"/>
  <c r="M68" i="41"/>
  <c r="O68" i="41" s="1"/>
  <c r="G68" i="41"/>
  <c r="M75" i="47"/>
  <c r="G75" i="47"/>
  <c r="E75" i="47"/>
  <c r="N68" i="47"/>
  <c r="O41" i="47"/>
  <c r="N53" i="47"/>
  <c r="O101" i="41"/>
  <c r="E45" i="46"/>
  <c r="M45" i="46"/>
  <c r="O45" i="46" s="1"/>
  <c r="G45" i="46"/>
  <c r="O89" i="41"/>
  <c r="O66" i="41"/>
  <c r="L36" i="41"/>
  <c r="N6" i="41"/>
  <c r="L89" i="41"/>
  <c r="E75" i="41"/>
  <c r="M75" i="41"/>
  <c r="O75" i="41" s="1"/>
  <c r="G75" i="41"/>
  <c r="O29" i="41"/>
  <c r="O13" i="41"/>
  <c r="E68" i="39"/>
  <c r="G68" i="39"/>
  <c r="M68" i="39"/>
  <c r="O60" i="39"/>
  <c r="O56" i="39"/>
  <c r="E89" i="40"/>
  <c r="M89" i="40"/>
  <c r="O89" i="40" s="1"/>
  <c r="G89" i="40"/>
  <c r="E36" i="39"/>
  <c r="M36" i="39"/>
  <c r="G36" i="39"/>
  <c r="M25" i="39"/>
  <c r="O25" i="39" s="1"/>
  <c r="G25" i="39"/>
  <c r="E25" i="39"/>
  <c r="O101" i="36"/>
  <c r="O93" i="36"/>
  <c r="N89" i="36"/>
  <c r="O90" i="36"/>
  <c r="O80" i="36"/>
  <c r="M53" i="36"/>
  <c r="G53" i="36"/>
  <c r="M25" i="48"/>
  <c r="O25" i="48" s="1"/>
  <c r="N45" i="49"/>
  <c r="G89" i="50"/>
  <c r="M89" i="50"/>
  <c r="M68" i="37"/>
  <c r="M75" i="37"/>
  <c r="O75" i="37" s="1"/>
  <c r="G75" i="37"/>
  <c r="O19" i="37"/>
  <c r="O77" i="38"/>
  <c r="N36" i="38"/>
  <c r="L36" i="38"/>
  <c r="G53" i="38"/>
  <c r="M53" i="38"/>
  <c r="O53" i="38" s="1"/>
  <c r="L45" i="38"/>
  <c r="G89" i="48"/>
  <c r="M89" i="48"/>
  <c r="M25" i="38"/>
  <c r="O25" i="38" s="1"/>
  <c r="O62" i="48"/>
  <c r="M53" i="48"/>
  <c r="O53" i="48" s="1"/>
  <c r="G53" i="48"/>
  <c r="O66" i="49"/>
  <c r="O74" i="49"/>
  <c r="L53" i="49"/>
  <c r="O88" i="49"/>
  <c r="G68" i="50"/>
  <c r="M68" i="50"/>
  <c r="O68" i="50" s="1"/>
  <c r="N36" i="50"/>
  <c r="M89" i="45"/>
  <c r="O89" i="45" s="1"/>
  <c r="G89" i="45"/>
  <c r="L6" i="50"/>
  <c r="E75" i="42"/>
  <c r="G75" i="42"/>
  <c r="L6" i="45"/>
  <c r="E45" i="42"/>
  <c r="G45" i="42"/>
  <c r="O50" i="45"/>
  <c r="O46" i="45"/>
  <c r="G6" i="50"/>
  <c r="M6" i="50"/>
  <c r="L6" i="47"/>
  <c r="N6" i="47"/>
  <c r="M6" i="45"/>
  <c r="O6" i="45" s="1"/>
  <c r="E68" i="47"/>
  <c r="G68" i="47"/>
  <c r="M68" i="47"/>
  <c r="L53" i="47"/>
  <c r="E53" i="47"/>
  <c r="M53" i="47"/>
  <c r="G53" i="47"/>
  <c r="M6" i="47"/>
  <c r="G6" i="47"/>
  <c r="E6" i="47"/>
  <c r="M53" i="41"/>
  <c r="G53" i="41"/>
  <c r="E53" i="41"/>
  <c r="E89" i="46"/>
  <c r="M89" i="46"/>
  <c r="O89" i="46" s="1"/>
  <c r="G89" i="46"/>
  <c r="L53" i="41"/>
  <c r="O55" i="41"/>
  <c r="M45" i="41"/>
  <c r="O45" i="41" s="1"/>
  <c r="G45" i="41"/>
  <c r="E45" i="41"/>
  <c r="O38" i="41"/>
  <c r="O33" i="41"/>
  <c r="L25" i="41"/>
  <c r="O17" i="41"/>
  <c r="O101" i="46"/>
  <c r="L68" i="39"/>
  <c r="N6" i="46"/>
  <c r="L45" i="39"/>
  <c r="L25" i="40"/>
  <c r="G53" i="43"/>
  <c r="G36" i="43"/>
  <c r="L6" i="39"/>
  <c r="G6" i="43"/>
  <c r="M68" i="36"/>
  <c r="G68" i="36"/>
  <c r="M25" i="40"/>
  <c r="O25" i="40" s="1"/>
  <c r="M75" i="36"/>
  <c r="G75" i="36"/>
  <c r="M36" i="36"/>
  <c r="O36" i="36" s="1"/>
  <c r="G36" i="36"/>
  <c r="M68" i="40"/>
  <c r="O68" i="40" s="1"/>
  <c r="O100" i="36"/>
  <c r="N53" i="36"/>
  <c r="O39" i="36"/>
  <c r="M25" i="36"/>
  <c r="G25" i="36"/>
  <c r="L75" i="36"/>
  <c r="O70" i="36"/>
  <c r="O62" i="36"/>
  <c r="O32" i="36"/>
  <c r="O22" i="36"/>
  <c r="O12" i="36"/>
  <c r="O45" i="50" l="1"/>
  <c r="O89" i="49"/>
  <c r="O25" i="36"/>
  <c r="O53" i="41"/>
  <c r="J5" i="49"/>
  <c r="N5" i="49"/>
  <c r="N5" i="46"/>
  <c r="J5" i="50"/>
  <c r="J5" i="48"/>
  <c r="J5" i="45"/>
  <c r="N5" i="45"/>
  <c r="E5" i="42"/>
  <c r="J5" i="39"/>
  <c r="J5" i="36"/>
  <c r="N5" i="40"/>
  <c r="J5" i="41"/>
  <c r="L5" i="37"/>
  <c r="J5" i="37"/>
  <c r="L5" i="46"/>
  <c r="J5" i="46"/>
  <c r="N5" i="37"/>
  <c r="L5" i="40"/>
  <c r="J5" i="40"/>
  <c r="L5" i="47"/>
  <c r="J5" i="47"/>
  <c r="J5" i="38"/>
  <c r="O68" i="36"/>
  <c r="O36" i="39"/>
  <c r="O45" i="47"/>
  <c r="O45" i="48"/>
  <c r="O68" i="38"/>
  <c r="N5" i="38"/>
  <c r="O68" i="37"/>
  <c r="L5" i="49"/>
  <c r="O75" i="45"/>
  <c r="O36" i="45"/>
  <c r="O36" i="47"/>
  <c r="O45" i="36"/>
  <c r="O75" i="48"/>
  <c r="L5" i="38"/>
  <c r="O6" i="39"/>
  <c r="L5" i="39"/>
  <c r="O6" i="47"/>
  <c r="G5" i="42"/>
  <c r="O68" i="47"/>
  <c r="N5" i="47"/>
  <c r="L5" i="45"/>
  <c r="N5" i="48"/>
  <c r="O75" i="50"/>
  <c r="O36" i="48"/>
  <c r="O75" i="36"/>
  <c r="O53" i="47"/>
  <c r="O6" i="50"/>
  <c r="L5" i="50"/>
  <c r="O89" i="48"/>
  <c r="O89" i="50"/>
  <c r="O68" i="39"/>
  <c r="O75" i="47"/>
  <c r="L5" i="48"/>
  <c r="O45" i="38"/>
  <c r="N5" i="50"/>
  <c r="O6" i="36"/>
  <c r="L5" i="36"/>
  <c r="N5" i="36"/>
  <c r="N5" i="41"/>
  <c r="O89" i="36"/>
  <c r="O6" i="41"/>
  <c r="G5" i="43"/>
  <c r="E5" i="43"/>
  <c r="M5" i="37"/>
  <c r="G5" i="37"/>
  <c r="M5" i="36"/>
  <c r="G5" i="36"/>
  <c r="E5" i="36"/>
  <c r="L5" i="41"/>
  <c r="M5" i="45"/>
  <c r="G5" i="45"/>
  <c r="E5" i="45"/>
  <c r="E5" i="49"/>
  <c r="M5" i="49"/>
  <c r="G5" i="49"/>
  <c r="M5" i="48"/>
  <c r="G5" i="48"/>
  <c r="E5" i="48"/>
  <c r="O6" i="46"/>
  <c r="M5" i="38"/>
  <c r="G5" i="38"/>
  <c r="E5" i="38"/>
  <c r="O36" i="41"/>
  <c r="O36" i="38"/>
  <c r="E5" i="46"/>
  <c r="G5" i="46"/>
  <c r="M5" i="46"/>
  <c r="M5" i="41"/>
  <c r="G5" i="41"/>
  <c r="E5" i="41"/>
  <c r="O45" i="49"/>
  <c r="E5" i="47"/>
  <c r="M5" i="47"/>
  <c r="G5" i="47"/>
  <c r="M5" i="50"/>
  <c r="G5" i="50"/>
  <c r="E5" i="50"/>
  <c r="O53" i="36"/>
  <c r="M5" i="39"/>
  <c r="G5" i="39"/>
  <c r="E5" i="39"/>
  <c r="E5" i="40"/>
  <c r="M5" i="40"/>
  <c r="G5" i="40"/>
  <c r="N5" i="39"/>
  <c r="O36" i="50"/>
  <c r="O5" i="49" l="1"/>
  <c r="O5" i="46"/>
  <c r="O5" i="45"/>
  <c r="O5" i="40"/>
  <c r="O5" i="37"/>
  <c r="O5" i="38"/>
  <c r="O5" i="50"/>
  <c r="O5" i="47"/>
  <c r="O5" i="41"/>
  <c r="O5" i="48"/>
  <c r="O5" i="39"/>
  <c r="O5" i="36"/>
  <c r="C89" i="43" l="1"/>
  <c r="E89" i="43" s="1"/>
  <c r="C75" i="43"/>
  <c r="E75" i="43" s="1"/>
  <c r="C68" i="43"/>
  <c r="E68" i="43" s="1"/>
  <c r="C53" i="43"/>
  <c r="E53" i="43" s="1"/>
  <c r="C45" i="43"/>
  <c r="E45" i="43" s="1"/>
  <c r="C36" i="43"/>
  <c r="E36" i="43" s="1"/>
  <c r="C25" i="43"/>
  <c r="E25" i="43" s="1"/>
  <c r="C6" i="43"/>
  <c r="E6" i="43" s="1"/>
  <c r="D101" i="53" l="1"/>
  <c r="D100" i="53"/>
  <c r="D99" i="53"/>
  <c r="D98" i="53"/>
  <c r="D97" i="53"/>
  <c r="D96" i="53"/>
  <c r="D95" i="53"/>
  <c r="D94" i="53"/>
  <c r="D93" i="53"/>
  <c r="D92" i="53"/>
  <c r="D91" i="53"/>
  <c r="D90" i="53"/>
  <c r="G89" i="53"/>
  <c r="E89" i="53"/>
  <c r="C89" i="53"/>
  <c r="B89" i="53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G75" i="53"/>
  <c r="E75" i="53"/>
  <c r="C75" i="53"/>
  <c r="B75" i="53"/>
  <c r="D74" i="53"/>
  <c r="D73" i="53"/>
  <c r="D72" i="53"/>
  <c r="D71" i="53"/>
  <c r="D70" i="53"/>
  <c r="D69" i="53"/>
  <c r="G68" i="53"/>
  <c r="E68" i="53"/>
  <c r="C68" i="53"/>
  <c r="B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G53" i="53"/>
  <c r="E53" i="53"/>
  <c r="C53" i="53"/>
  <c r="B53" i="53"/>
  <c r="D52" i="53"/>
  <c r="D51" i="53"/>
  <c r="D50" i="53"/>
  <c r="D49" i="53"/>
  <c r="D48" i="53"/>
  <c r="D47" i="53"/>
  <c r="D46" i="53"/>
  <c r="G45" i="53"/>
  <c r="E45" i="53"/>
  <c r="C45" i="53"/>
  <c r="B45" i="53"/>
  <c r="D43" i="53"/>
  <c r="D42" i="53"/>
  <c r="D41" i="53"/>
  <c r="D40" i="53"/>
  <c r="D39" i="53"/>
  <c r="D38" i="53"/>
  <c r="D37" i="53"/>
  <c r="G36" i="53"/>
  <c r="E36" i="53"/>
  <c r="C36" i="53"/>
  <c r="B36" i="53"/>
  <c r="D35" i="53"/>
  <c r="D34" i="53"/>
  <c r="D33" i="53"/>
  <c r="D32" i="53"/>
  <c r="D31" i="53"/>
  <c r="D30" i="53"/>
  <c r="D29" i="53"/>
  <c r="D28" i="53"/>
  <c r="D27" i="53"/>
  <c r="D26" i="53"/>
  <c r="G25" i="53"/>
  <c r="E25" i="53"/>
  <c r="C25" i="53"/>
  <c r="B25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E6" i="53"/>
  <c r="C6" i="53"/>
  <c r="B6" i="53"/>
  <c r="B2" i="53"/>
  <c r="A101" i="40"/>
  <c r="A100" i="40"/>
  <c r="A99" i="40"/>
  <c r="A98" i="40"/>
  <c r="A97" i="40"/>
  <c r="A96" i="40"/>
  <c r="A95" i="40"/>
  <c r="A94" i="40"/>
  <c r="A93" i="40"/>
  <c r="A92" i="40"/>
  <c r="A91" i="40"/>
  <c r="A90" i="40"/>
  <c r="A88" i="40"/>
  <c r="A87" i="40"/>
  <c r="A86" i="40"/>
  <c r="A85" i="40"/>
  <c r="A84" i="40"/>
  <c r="A83" i="40"/>
  <c r="A82" i="40"/>
  <c r="A81" i="40"/>
  <c r="A80" i="40"/>
  <c r="A79" i="40"/>
  <c r="A78" i="40"/>
  <c r="A77" i="40"/>
  <c r="A76" i="40"/>
  <c r="A74" i="40"/>
  <c r="A73" i="40"/>
  <c r="A72" i="40"/>
  <c r="A71" i="40"/>
  <c r="A70" i="40"/>
  <c r="A69" i="40"/>
  <c r="A67" i="40"/>
  <c r="A66" i="40"/>
  <c r="A65" i="40"/>
  <c r="A64" i="40"/>
  <c r="A63" i="40"/>
  <c r="A62" i="40"/>
  <c r="A61" i="40"/>
  <c r="A60" i="40"/>
  <c r="A59" i="40"/>
  <c r="A58" i="40"/>
  <c r="A57" i="40"/>
  <c r="A56" i="40"/>
  <c r="A55" i="40"/>
  <c r="A54" i="40"/>
  <c r="A52" i="40"/>
  <c r="A51" i="40"/>
  <c r="A50" i="40"/>
  <c r="A49" i="40"/>
  <c r="A48" i="40"/>
  <c r="A47" i="40"/>
  <c r="A46" i="40"/>
  <c r="A44" i="40"/>
  <c r="A43" i="40"/>
  <c r="A42" i="40"/>
  <c r="A41" i="40"/>
  <c r="A40" i="40"/>
  <c r="A39" i="40"/>
  <c r="A38" i="40"/>
  <c r="A37" i="40"/>
  <c r="A35" i="40"/>
  <c r="A34" i="40"/>
  <c r="A33" i="40"/>
  <c r="A32" i="40"/>
  <c r="A31" i="40"/>
  <c r="A30" i="40"/>
  <c r="A29" i="40"/>
  <c r="A28" i="40"/>
  <c r="A27" i="40"/>
  <c r="A26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A101" i="39"/>
  <c r="A100" i="39"/>
  <c r="A99" i="39"/>
  <c r="A98" i="39"/>
  <c r="A97" i="39"/>
  <c r="A96" i="39"/>
  <c r="A95" i="39"/>
  <c r="A94" i="39"/>
  <c r="A93" i="39"/>
  <c r="A92" i="39"/>
  <c r="A91" i="39"/>
  <c r="A90" i="39"/>
  <c r="A88" i="39"/>
  <c r="A87" i="39"/>
  <c r="A86" i="39"/>
  <c r="A85" i="39"/>
  <c r="A84" i="39"/>
  <c r="A83" i="39"/>
  <c r="A82" i="39"/>
  <c r="A81" i="39"/>
  <c r="A80" i="39"/>
  <c r="A79" i="39"/>
  <c r="A78" i="39"/>
  <c r="A77" i="39"/>
  <c r="A76" i="39"/>
  <c r="A74" i="39"/>
  <c r="A73" i="39"/>
  <c r="A72" i="39"/>
  <c r="A71" i="39"/>
  <c r="A70" i="39"/>
  <c r="A69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2" i="39"/>
  <c r="A51" i="39"/>
  <c r="A50" i="39"/>
  <c r="A49" i="39"/>
  <c r="A48" i="39"/>
  <c r="A47" i="39"/>
  <c r="A46" i="39"/>
  <c r="A44" i="39"/>
  <c r="A43" i="39"/>
  <c r="A42" i="39"/>
  <c r="A41" i="39"/>
  <c r="A40" i="39"/>
  <c r="A39" i="39"/>
  <c r="A38" i="39"/>
  <c r="A37" i="39"/>
  <c r="A35" i="39"/>
  <c r="A34" i="39"/>
  <c r="A33" i="39"/>
  <c r="A32" i="39"/>
  <c r="A31" i="39"/>
  <c r="A30" i="39"/>
  <c r="A29" i="39"/>
  <c r="A28" i="39"/>
  <c r="A27" i="39"/>
  <c r="A26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101" i="46"/>
  <c r="A100" i="46"/>
  <c r="A99" i="46"/>
  <c r="A98" i="46"/>
  <c r="A97" i="46"/>
  <c r="A96" i="46"/>
  <c r="A95" i="46"/>
  <c r="A94" i="46"/>
  <c r="A93" i="46"/>
  <c r="A92" i="46"/>
  <c r="A91" i="46"/>
  <c r="A90" i="46"/>
  <c r="A88" i="46"/>
  <c r="A87" i="46"/>
  <c r="A86" i="46"/>
  <c r="A85" i="46"/>
  <c r="A84" i="46"/>
  <c r="A83" i="46"/>
  <c r="A82" i="46"/>
  <c r="A81" i="46"/>
  <c r="A80" i="46"/>
  <c r="A79" i="46"/>
  <c r="A78" i="46"/>
  <c r="A77" i="46"/>
  <c r="A76" i="46"/>
  <c r="A74" i="46"/>
  <c r="A73" i="46"/>
  <c r="A72" i="46"/>
  <c r="A71" i="46"/>
  <c r="A70" i="46"/>
  <c r="A69" i="46"/>
  <c r="A67" i="46"/>
  <c r="A66" i="46"/>
  <c r="A65" i="46"/>
  <c r="A64" i="46"/>
  <c r="A63" i="46"/>
  <c r="A62" i="46"/>
  <c r="A61" i="46"/>
  <c r="A60" i="46"/>
  <c r="A59" i="46"/>
  <c r="A58" i="46"/>
  <c r="A57" i="46"/>
  <c r="A56" i="46"/>
  <c r="A55" i="46"/>
  <c r="A54" i="46"/>
  <c r="A52" i="46"/>
  <c r="A51" i="46"/>
  <c r="A50" i="46"/>
  <c r="A49" i="46"/>
  <c r="A48" i="46"/>
  <c r="A47" i="46"/>
  <c r="A46" i="46"/>
  <c r="A44" i="46"/>
  <c r="A43" i="46"/>
  <c r="A42" i="46"/>
  <c r="A41" i="46"/>
  <c r="A40" i="46"/>
  <c r="A39" i="46"/>
  <c r="A38" i="46"/>
  <c r="A37" i="46"/>
  <c r="A35" i="46"/>
  <c r="A34" i="46"/>
  <c r="A33" i="46"/>
  <c r="A32" i="46"/>
  <c r="A31" i="46"/>
  <c r="A30" i="46"/>
  <c r="A29" i="46"/>
  <c r="A28" i="46"/>
  <c r="A27" i="46"/>
  <c r="A26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101" i="41"/>
  <c r="A100" i="41"/>
  <c r="A99" i="41"/>
  <c r="A98" i="41"/>
  <c r="A97" i="41"/>
  <c r="A96" i="41"/>
  <c r="A95" i="41"/>
  <c r="A94" i="41"/>
  <c r="A93" i="41"/>
  <c r="A92" i="41"/>
  <c r="A91" i="41"/>
  <c r="A90" i="41"/>
  <c r="A88" i="41"/>
  <c r="A87" i="41"/>
  <c r="A86" i="41"/>
  <c r="A85" i="41"/>
  <c r="A84" i="41"/>
  <c r="A83" i="41"/>
  <c r="A82" i="41"/>
  <c r="A81" i="41"/>
  <c r="A80" i="41"/>
  <c r="A79" i="41"/>
  <c r="A78" i="41"/>
  <c r="A77" i="41"/>
  <c r="A76" i="41"/>
  <c r="A74" i="41"/>
  <c r="A73" i="41"/>
  <c r="A72" i="41"/>
  <c r="A71" i="41"/>
  <c r="A70" i="41"/>
  <c r="A69" i="41"/>
  <c r="A67" i="41"/>
  <c r="A66" i="41"/>
  <c r="A65" i="41"/>
  <c r="A64" i="41"/>
  <c r="A63" i="41"/>
  <c r="A62" i="41"/>
  <c r="A61" i="41"/>
  <c r="A60" i="41"/>
  <c r="A59" i="41"/>
  <c r="A58" i="41"/>
  <c r="A57" i="41"/>
  <c r="A56" i="41"/>
  <c r="A55" i="41"/>
  <c r="A54" i="41"/>
  <c r="A52" i="41"/>
  <c r="A51" i="41"/>
  <c r="A50" i="41"/>
  <c r="A49" i="41"/>
  <c r="A48" i="41"/>
  <c r="A47" i="41"/>
  <c r="A46" i="41"/>
  <c r="A44" i="41"/>
  <c r="A43" i="41"/>
  <c r="A42" i="41"/>
  <c r="A41" i="41"/>
  <c r="A40" i="41"/>
  <c r="A39" i="41"/>
  <c r="A38" i="41"/>
  <c r="A37" i="41"/>
  <c r="A35" i="41"/>
  <c r="A34" i="41"/>
  <c r="A33" i="41"/>
  <c r="A32" i="41"/>
  <c r="A31" i="41"/>
  <c r="A30" i="41"/>
  <c r="A29" i="41"/>
  <c r="A28" i="41"/>
  <c r="A27" i="41"/>
  <c r="A26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" i="41"/>
  <c r="A101" i="47"/>
  <c r="A100" i="47"/>
  <c r="A99" i="47"/>
  <c r="A98" i="47"/>
  <c r="A97" i="47"/>
  <c r="A96" i="47"/>
  <c r="A95" i="47"/>
  <c r="A94" i="47"/>
  <c r="A93" i="47"/>
  <c r="A92" i="47"/>
  <c r="A91" i="47"/>
  <c r="A90" i="47"/>
  <c r="A89" i="47"/>
  <c r="A88" i="47"/>
  <c r="A87" i="47"/>
  <c r="A86" i="47"/>
  <c r="A85" i="47"/>
  <c r="A84" i="47"/>
  <c r="A83" i="47"/>
  <c r="A82" i="47"/>
  <c r="A81" i="47"/>
  <c r="A80" i="47"/>
  <c r="A79" i="47"/>
  <c r="A78" i="47"/>
  <c r="A77" i="47"/>
  <c r="A76" i="47"/>
  <c r="A74" i="47"/>
  <c r="A73" i="47"/>
  <c r="A72" i="47"/>
  <c r="A71" i="47"/>
  <c r="A70" i="47"/>
  <c r="A69" i="47"/>
  <c r="A67" i="47"/>
  <c r="A66" i="47"/>
  <c r="A65" i="47"/>
  <c r="A64" i="47"/>
  <c r="A63" i="47"/>
  <c r="A62" i="47"/>
  <c r="A61" i="47"/>
  <c r="A60" i="47"/>
  <c r="A59" i="47"/>
  <c r="A58" i="47"/>
  <c r="A57" i="47"/>
  <c r="A56" i="47"/>
  <c r="A55" i="47"/>
  <c r="A54" i="47"/>
  <c r="A52" i="47"/>
  <c r="A51" i="47"/>
  <c r="A50" i="47"/>
  <c r="A49" i="47"/>
  <c r="A48" i="47"/>
  <c r="A47" i="47"/>
  <c r="A46" i="47"/>
  <c r="A44" i="47"/>
  <c r="A43" i="47"/>
  <c r="A42" i="47"/>
  <c r="A41" i="47"/>
  <c r="A40" i="47"/>
  <c r="A39" i="47"/>
  <c r="A38" i="47"/>
  <c r="A37" i="47"/>
  <c r="A35" i="47"/>
  <c r="A34" i="47"/>
  <c r="A33" i="47"/>
  <c r="A32" i="47"/>
  <c r="A31" i="47"/>
  <c r="A30" i="47"/>
  <c r="A29" i="47"/>
  <c r="A28" i="47"/>
  <c r="A27" i="47"/>
  <c r="A26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A101" i="42"/>
  <c r="A100" i="42"/>
  <c r="A99" i="42"/>
  <c r="A98" i="42"/>
  <c r="A97" i="42"/>
  <c r="A96" i="42"/>
  <c r="A95" i="42"/>
  <c r="A94" i="42"/>
  <c r="A93" i="42"/>
  <c r="A92" i="42"/>
  <c r="A91" i="42"/>
  <c r="A90" i="42"/>
  <c r="A88" i="42"/>
  <c r="A87" i="42"/>
  <c r="A86" i="42"/>
  <c r="A85" i="42"/>
  <c r="A84" i="42"/>
  <c r="A83" i="42"/>
  <c r="A82" i="42"/>
  <c r="A81" i="42"/>
  <c r="A80" i="42"/>
  <c r="A79" i="42"/>
  <c r="A78" i="42"/>
  <c r="A77" i="42"/>
  <c r="A76" i="42"/>
  <c r="A74" i="42"/>
  <c r="A73" i="42"/>
  <c r="A72" i="42"/>
  <c r="A71" i="42"/>
  <c r="A70" i="42"/>
  <c r="A69" i="42"/>
  <c r="A68" i="42"/>
  <c r="A67" i="42"/>
  <c r="A66" i="42"/>
  <c r="A65" i="42"/>
  <c r="A64" i="42"/>
  <c r="A63" i="42"/>
  <c r="A62" i="42"/>
  <c r="A61" i="42"/>
  <c r="A60" i="42"/>
  <c r="A59" i="42"/>
  <c r="A58" i="42"/>
  <c r="A57" i="42"/>
  <c r="A56" i="42"/>
  <c r="A55" i="42"/>
  <c r="A54" i="42"/>
  <c r="A52" i="42"/>
  <c r="A51" i="42"/>
  <c r="A50" i="42"/>
  <c r="A49" i="42"/>
  <c r="A48" i="42"/>
  <c r="A47" i="42"/>
  <c r="A46" i="42"/>
  <c r="A44" i="42"/>
  <c r="A43" i="42"/>
  <c r="A42" i="42"/>
  <c r="A41" i="42"/>
  <c r="A40" i="42"/>
  <c r="A39" i="42"/>
  <c r="A38" i="42"/>
  <c r="A37" i="42"/>
  <c r="A35" i="42"/>
  <c r="A34" i="42"/>
  <c r="A33" i="42"/>
  <c r="A32" i="42"/>
  <c r="A31" i="42"/>
  <c r="A30" i="42"/>
  <c r="A29" i="42"/>
  <c r="A28" i="42"/>
  <c r="A27" i="42"/>
  <c r="A26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11" i="42"/>
  <c r="A10" i="42"/>
  <c r="A9" i="42"/>
  <c r="A8" i="42"/>
  <c r="A7" i="42"/>
  <c r="P101" i="45"/>
  <c r="A101" i="45"/>
  <c r="P100" i="45"/>
  <c r="A100" i="45"/>
  <c r="P99" i="45"/>
  <c r="A99" i="45"/>
  <c r="P98" i="45"/>
  <c r="A98" i="45"/>
  <c r="P97" i="45"/>
  <c r="A97" i="45"/>
  <c r="P96" i="45"/>
  <c r="A96" i="45"/>
  <c r="P95" i="45"/>
  <c r="A95" i="45"/>
  <c r="P94" i="45"/>
  <c r="A94" i="45"/>
  <c r="P93" i="45"/>
  <c r="A93" i="45"/>
  <c r="P92" i="45"/>
  <c r="A92" i="45"/>
  <c r="P91" i="45"/>
  <c r="A91" i="45"/>
  <c r="A90" i="45"/>
  <c r="A89" i="45"/>
  <c r="P88" i="45"/>
  <c r="A88" i="45"/>
  <c r="P87" i="45"/>
  <c r="A87" i="45"/>
  <c r="P86" i="45"/>
  <c r="A86" i="45"/>
  <c r="P85" i="45"/>
  <c r="A85" i="45"/>
  <c r="P84" i="45"/>
  <c r="A84" i="45"/>
  <c r="P83" i="45"/>
  <c r="A83" i="45"/>
  <c r="P82" i="45"/>
  <c r="A82" i="45"/>
  <c r="P81" i="45"/>
  <c r="A81" i="45"/>
  <c r="P80" i="45"/>
  <c r="A80" i="45"/>
  <c r="P79" i="45"/>
  <c r="A79" i="45"/>
  <c r="P78" i="45"/>
  <c r="A78" i="45"/>
  <c r="P77" i="45"/>
  <c r="A77" i="45"/>
  <c r="A76" i="45"/>
  <c r="P74" i="45"/>
  <c r="A74" i="45"/>
  <c r="P73" i="45"/>
  <c r="A73" i="45"/>
  <c r="P72" i="45"/>
  <c r="A72" i="45"/>
  <c r="P71" i="45"/>
  <c r="A71" i="45"/>
  <c r="P70" i="45"/>
  <c r="A70" i="45"/>
  <c r="A69" i="45"/>
  <c r="P67" i="45"/>
  <c r="A67" i="45"/>
  <c r="P66" i="45"/>
  <c r="A66" i="45"/>
  <c r="P65" i="45"/>
  <c r="A65" i="45"/>
  <c r="P64" i="45"/>
  <c r="A64" i="45"/>
  <c r="P63" i="45"/>
  <c r="A63" i="45"/>
  <c r="P62" i="45"/>
  <c r="A62" i="45"/>
  <c r="P61" i="45"/>
  <c r="A61" i="45"/>
  <c r="P60" i="45"/>
  <c r="A60" i="45"/>
  <c r="P59" i="45"/>
  <c r="A59" i="45"/>
  <c r="P58" i="45"/>
  <c r="A58" i="45"/>
  <c r="P57" i="45"/>
  <c r="A57" i="45"/>
  <c r="P56" i="45"/>
  <c r="A56" i="45"/>
  <c r="P55" i="45"/>
  <c r="A55" i="45"/>
  <c r="A54" i="45"/>
  <c r="P52" i="45"/>
  <c r="A52" i="45"/>
  <c r="A51" i="45"/>
  <c r="P50" i="45"/>
  <c r="A50" i="45"/>
  <c r="A49" i="45"/>
  <c r="P48" i="45"/>
  <c r="A48" i="45"/>
  <c r="A47" i="45"/>
  <c r="P46" i="45"/>
  <c r="A46" i="45"/>
  <c r="P44" i="45"/>
  <c r="A44" i="45"/>
  <c r="P43" i="45"/>
  <c r="A43" i="45"/>
  <c r="P42" i="45"/>
  <c r="A42" i="45"/>
  <c r="P41" i="45"/>
  <c r="A41" i="45"/>
  <c r="P40" i="45"/>
  <c r="A40" i="45"/>
  <c r="P39" i="45"/>
  <c r="A39" i="45"/>
  <c r="P38" i="45"/>
  <c r="A38" i="45"/>
  <c r="A37" i="45"/>
  <c r="P35" i="45"/>
  <c r="A35" i="45"/>
  <c r="A34" i="45"/>
  <c r="P33" i="45"/>
  <c r="A33" i="45"/>
  <c r="P32" i="45"/>
  <c r="A32" i="45"/>
  <c r="P31" i="45"/>
  <c r="A31" i="45"/>
  <c r="P30" i="45"/>
  <c r="A30" i="45"/>
  <c r="P29" i="45"/>
  <c r="A29" i="45"/>
  <c r="P28" i="45"/>
  <c r="A28" i="45"/>
  <c r="P27" i="45"/>
  <c r="A27" i="45"/>
  <c r="A26" i="45"/>
  <c r="P24" i="45"/>
  <c r="A24" i="45"/>
  <c r="P23" i="45"/>
  <c r="A23" i="45"/>
  <c r="P22" i="45"/>
  <c r="A22" i="45"/>
  <c r="P21" i="45"/>
  <c r="A21" i="45"/>
  <c r="P20" i="45"/>
  <c r="A20" i="45"/>
  <c r="A19" i="45"/>
  <c r="P18" i="45"/>
  <c r="A18" i="45"/>
  <c r="P17" i="45"/>
  <c r="A17" i="45"/>
  <c r="P16" i="45"/>
  <c r="A16" i="45"/>
  <c r="A15" i="45"/>
  <c r="P14" i="45"/>
  <c r="A14" i="45"/>
  <c r="P13" i="45"/>
  <c r="A13" i="45"/>
  <c r="P12" i="45"/>
  <c r="A12" i="45"/>
  <c r="A11" i="45"/>
  <c r="P10" i="45"/>
  <c r="A10" i="45"/>
  <c r="P9" i="45"/>
  <c r="A9" i="45"/>
  <c r="P8" i="45"/>
  <c r="A8" i="45"/>
  <c r="A7" i="45"/>
  <c r="A101" i="50"/>
  <c r="A100" i="50"/>
  <c r="A99" i="50"/>
  <c r="A98" i="50"/>
  <c r="A97" i="50"/>
  <c r="A96" i="50"/>
  <c r="A95" i="50"/>
  <c r="A94" i="50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80" i="50"/>
  <c r="A79" i="50"/>
  <c r="A78" i="50"/>
  <c r="A77" i="50"/>
  <c r="A76" i="50"/>
  <c r="A74" i="50"/>
  <c r="A73" i="50"/>
  <c r="A72" i="50"/>
  <c r="A71" i="50"/>
  <c r="A70" i="50"/>
  <c r="A69" i="50"/>
  <c r="A68" i="50"/>
  <c r="A67" i="50"/>
  <c r="A66" i="50"/>
  <c r="A65" i="50"/>
  <c r="A64" i="50"/>
  <c r="A63" i="50"/>
  <c r="A62" i="50"/>
  <c r="A61" i="50"/>
  <c r="A60" i="50"/>
  <c r="A59" i="50"/>
  <c r="A58" i="50"/>
  <c r="A57" i="50"/>
  <c r="A56" i="50"/>
  <c r="A55" i="50"/>
  <c r="A54" i="50"/>
  <c r="A52" i="50"/>
  <c r="A51" i="50"/>
  <c r="A50" i="50"/>
  <c r="A49" i="50"/>
  <c r="A48" i="50"/>
  <c r="A47" i="50"/>
  <c r="A46" i="50"/>
  <c r="A44" i="50"/>
  <c r="A43" i="50"/>
  <c r="A42" i="50"/>
  <c r="A41" i="50"/>
  <c r="A40" i="50"/>
  <c r="A39" i="50"/>
  <c r="A38" i="50"/>
  <c r="A37" i="50"/>
  <c r="A35" i="50"/>
  <c r="A34" i="50"/>
  <c r="A33" i="50"/>
  <c r="A32" i="50"/>
  <c r="A31" i="50"/>
  <c r="A30" i="50"/>
  <c r="A29" i="50"/>
  <c r="A28" i="50"/>
  <c r="A27" i="50"/>
  <c r="A26" i="50"/>
  <c r="A24" i="50"/>
  <c r="A23" i="50"/>
  <c r="A22" i="50"/>
  <c r="A21" i="50"/>
  <c r="A20" i="50"/>
  <c r="A19" i="50"/>
  <c r="A18" i="50"/>
  <c r="A17" i="50"/>
  <c r="A16" i="50"/>
  <c r="A15" i="50"/>
  <c r="A14" i="50"/>
  <c r="A13" i="50"/>
  <c r="A12" i="50"/>
  <c r="A11" i="50"/>
  <c r="A10" i="50"/>
  <c r="A9" i="50"/>
  <c r="A8" i="50"/>
  <c r="A7" i="50"/>
  <c r="A101" i="49"/>
  <c r="A100" i="49"/>
  <c r="A99" i="49"/>
  <c r="A98" i="49"/>
  <c r="A97" i="49"/>
  <c r="A96" i="49"/>
  <c r="A95" i="49"/>
  <c r="A94" i="49"/>
  <c r="A93" i="49"/>
  <c r="A92" i="49"/>
  <c r="A91" i="49"/>
  <c r="A90" i="49"/>
  <c r="A89" i="49"/>
  <c r="A88" i="49"/>
  <c r="A87" i="49"/>
  <c r="A86" i="49"/>
  <c r="A85" i="49"/>
  <c r="A84" i="49"/>
  <c r="A83" i="49"/>
  <c r="A82" i="49"/>
  <c r="A81" i="49"/>
  <c r="A80" i="49"/>
  <c r="A79" i="49"/>
  <c r="A78" i="49"/>
  <c r="A77" i="49"/>
  <c r="A76" i="49"/>
  <c r="A74" i="49"/>
  <c r="A73" i="49"/>
  <c r="A72" i="49"/>
  <c r="A71" i="49"/>
  <c r="A70" i="49"/>
  <c r="A69" i="49"/>
  <c r="A67" i="49"/>
  <c r="A66" i="49"/>
  <c r="A65" i="49"/>
  <c r="A64" i="49"/>
  <c r="A63" i="49"/>
  <c r="A62" i="49"/>
  <c r="A61" i="49"/>
  <c r="A60" i="49"/>
  <c r="A59" i="49"/>
  <c r="A58" i="49"/>
  <c r="A57" i="49"/>
  <c r="A56" i="49"/>
  <c r="A55" i="49"/>
  <c r="A54" i="49"/>
  <c r="A52" i="49"/>
  <c r="A51" i="49"/>
  <c r="A50" i="49"/>
  <c r="A49" i="49"/>
  <c r="A48" i="49"/>
  <c r="A47" i="49"/>
  <c r="A46" i="49"/>
  <c r="A44" i="49"/>
  <c r="A43" i="49"/>
  <c r="A42" i="49"/>
  <c r="A41" i="49"/>
  <c r="A40" i="49"/>
  <c r="A39" i="49"/>
  <c r="A38" i="49"/>
  <c r="A37" i="49"/>
  <c r="A35" i="49"/>
  <c r="A34" i="49"/>
  <c r="A33" i="49"/>
  <c r="A32" i="49"/>
  <c r="A31" i="49"/>
  <c r="A30" i="49"/>
  <c r="A29" i="49"/>
  <c r="A28" i="49"/>
  <c r="A27" i="49"/>
  <c r="A26" i="49"/>
  <c r="A24" i="49"/>
  <c r="A23" i="49"/>
  <c r="A22" i="49"/>
  <c r="A21" i="49"/>
  <c r="A20" i="49"/>
  <c r="A19" i="49"/>
  <c r="A18" i="49"/>
  <c r="A17" i="49"/>
  <c r="A16" i="49"/>
  <c r="A15" i="49"/>
  <c r="A14" i="49"/>
  <c r="A13" i="49"/>
  <c r="A12" i="49"/>
  <c r="A11" i="49"/>
  <c r="A10" i="49"/>
  <c r="A9" i="49"/>
  <c r="A8" i="49"/>
  <c r="A7" i="49"/>
  <c r="N164" i="48"/>
  <c r="M164" i="48"/>
  <c r="N163" i="48"/>
  <c r="M163" i="48"/>
  <c r="N162" i="48"/>
  <c r="M162" i="48"/>
  <c r="N161" i="48"/>
  <c r="M161" i="48"/>
  <c r="N160" i="48"/>
  <c r="M160" i="48"/>
  <c r="N159" i="48"/>
  <c r="M159" i="48"/>
  <c r="N158" i="48"/>
  <c r="M158" i="48"/>
  <c r="N157" i="48"/>
  <c r="M157" i="48"/>
  <c r="N156" i="48"/>
  <c r="M156" i="48"/>
  <c r="N155" i="48"/>
  <c r="M155" i="48"/>
  <c r="N154" i="48"/>
  <c r="M154" i="48"/>
  <c r="N153" i="48"/>
  <c r="M153" i="48"/>
  <c r="N152" i="48"/>
  <c r="M152" i="48"/>
  <c r="N151" i="48"/>
  <c r="M151" i="48"/>
  <c r="N150" i="48"/>
  <c r="M150" i="48"/>
  <c r="N149" i="48"/>
  <c r="M149" i="48"/>
  <c r="N148" i="48"/>
  <c r="M148" i="48"/>
  <c r="N147" i="48"/>
  <c r="M147" i="48"/>
  <c r="N146" i="48"/>
  <c r="M146" i="48"/>
  <c r="N145" i="48"/>
  <c r="M145" i="48"/>
  <c r="N144" i="48"/>
  <c r="M144" i="48"/>
  <c r="N143" i="48"/>
  <c r="M143" i="48"/>
  <c r="N142" i="48"/>
  <c r="M142" i="48"/>
  <c r="N141" i="48"/>
  <c r="M141" i="48"/>
  <c r="N140" i="48"/>
  <c r="M140" i="48"/>
  <c r="N139" i="48"/>
  <c r="M139" i="48"/>
  <c r="N138" i="48"/>
  <c r="M138" i="48"/>
  <c r="N137" i="48"/>
  <c r="M137" i="48"/>
  <c r="N136" i="48"/>
  <c r="M136" i="48"/>
  <c r="N135" i="48"/>
  <c r="M135" i="48"/>
  <c r="N134" i="48"/>
  <c r="M134" i="48"/>
  <c r="N133" i="48"/>
  <c r="M133" i="48"/>
  <c r="N132" i="48"/>
  <c r="M132" i="48"/>
  <c r="N131" i="48"/>
  <c r="M131" i="48"/>
  <c r="N130" i="48"/>
  <c r="M130" i="48"/>
  <c r="N129" i="48"/>
  <c r="M129" i="48"/>
  <c r="N128" i="48"/>
  <c r="M128" i="48"/>
  <c r="N127" i="48"/>
  <c r="M127" i="48"/>
  <c r="N126" i="48"/>
  <c r="M126" i="48"/>
  <c r="N125" i="48"/>
  <c r="M125" i="48"/>
  <c r="N124" i="48"/>
  <c r="M124" i="48"/>
  <c r="N123" i="48"/>
  <c r="M123" i="48"/>
  <c r="N122" i="48"/>
  <c r="M122" i="48"/>
  <c r="N121" i="48"/>
  <c r="M121" i="48"/>
  <c r="N120" i="48"/>
  <c r="M120" i="48"/>
  <c r="N119" i="48"/>
  <c r="M119" i="48"/>
  <c r="N118" i="48"/>
  <c r="M118" i="48"/>
  <c r="N117" i="48"/>
  <c r="M117" i="48"/>
  <c r="N116" i="48"/>
  <c r="M116" i="48"/>
  <c r="N115" i="48"/>
  <c r="M115" i="48"/>
  <c r="N114" i="48"/>
  <c r="M114" i="48"/>
  <c r="N113" i="48"/>
  <c r="M113" i="48"/>
  <c r="N112" i="48"/>
  <c r="M112" i="48"/>
  <c r="N111" i="48"/>
  <c r="M111" i="48"/>
  <c r="N110" i="48"/>
  <c r="M110" i="48"/>
  <c r="N109" i="48"/>
  <c r="M109" i="48"/>
  <c r="N108" i="48"/>
  <c r="M108" i="48"/>
  <c r="N107" i="48"/>
  <c r="M107" i="48"/>
  <c r="N106" i="48"/>
  <c r="M106" i="48"/>
  <c r="N105" i="48"/>
  <c r="M105" i="48"/>
  <c r="N104" i="48"/>
  <c r="M104" i="48"/>
  <c r="N103" i="48"/>
  <c r="M103" i="48"/>
  <c r="N102" i="48"/>
  <c r="M102" i="48"/>
  <c r="A101" i="48"/>
  <c r="A100" i="48"/>
  <c r="A99" i="48"/>
  <c r="A98" i="48"/>
  <c r="A97" i="48"/>
  <c r="A96" i="48"/>
  <c r="A95" i="48"/>
  <c r="A94" i="48"/>
  <c r="A93" i="48"/>
  <c r="A92" i="48"/>
  <c r="A91" i="48"/>
  <c r="A90" i="48"/>
  <c r="A88" i="48"/>
  <c r="A87" i="48"/>
  <c r="A86" i="48"/>
  <c r="A85" i="48"/>
  <c r="A84" i="48"/>
  <c r="A83" i="48"/>
  <c r="A82" i="48"/>
  <c r="A81" i="48"/>
  <c r="A80" i="48"/>
  <c r="A79" i="48"/>
  <c r="A78" i="48"/>
  <c r="A77" i="48"/>
  <c r="A76" i="48"/>
  <c r="A74" i="48"/>
  <c r="A73" i="48"/>
  <c r="A72" i="48"/>
  <c r="A71" i="48"/>
  <c r="A70" i="48"/>
  <c r="A69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4" i="48"/>
  <c r="A52" i="48"/>
  <c r="A51" i="48"/>
  <c r="A50" i="48"/>
  <c r="A49" i="48"/>
  <c r="A48" i="48"/>
  <c r="A47" i="48"/>
  <c r="A46" i="48"/>
  <c r="A44" i="48"/>
  <c r="A43" i="48"/>
  <c r="A42" i="48"/>
  <c r="A41" i="48"/>
  <c r="A40" i="48"/>
  <c r="A39" i="48"/>
  <c r="A38" i="48"/>
  <c r="A37" i="48"/>
  <c r="A35" i="48"/>
  <c r="A34" i="48"/>
  <c r="A33" i="48"/>
  <c r="A32" i="48"/>
  <c r="A31" i="48"/>
  <c r="A30" i="48"/>
  <c r="A29" i="48"/>
  <c r="A28" i="48"/>
  <c r="A27" i="48"/>
  <c r="A26" i="48"/>
  <c r="A24" i="48"/>
  <c r="A23" i="48"/>
  <c r="A22" i="48"/>
  <c r="A21" i="48"/>
  <c r="A20" i="48"/>
  <c r="A19" i="48"/>
  <c r="A18" i="48"/>
  <c r="A17" i="48"/>
  <c r="A16" i="48"/>
  <c r="A15" i="48"/>
  <c r="A14" i="48"/>
  <c r="A13" i="48"/>
  <c r="A12" i="48"/>
  <c r="A11" i="48"/>
  <c r="A10" i="48"/>
  <c r="A9" i="48"/>
  <c r="A8" i="48"/>
  <c r="A7" i="48"/>
  <c r="A101" i="38"/>
  <c r="A100" i="38"/>
  <c r="A99" i="38"/>
  <c r="A98" i="38"/>
  <c r="A97" i="38"/>
  <c r="A96" i="38"/>
  <c r="A95" i="38"/>
  <c r="A94" i="38"/>
  <c r="A93" i="38"/>
  <c r="A92" i="38"/>
  <c r="A91" i="38"/>
  <c r="A90" i="38"/>
  <c r="A88" i="38"/>
  <c r="A87" i="38"/>
  <c r="A86" i="38"/>
  <c r="A85" i="38"/>
  <c r="A84" i="38"/>
  <c r="A83" i="38"/>
  <c r="A82" i="38"/>
  <c r="A81" i="38"/>
  <c r="A80" i="38"/>
  <c r="A79" i="38"/>
  <c r="A78" i="38"/>
  <c r="A77" i="38"/>
  <c r="A76" i="38"/>
  <c r="A74" i="38"/>
  <c r="A73" i="38"/>
  <c r="A72" i="38"/>
  <c r="A71" i="38"/>
  <c r="A70" i="38"/>
  <c r="A69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2" i="38"/>
  <c r="A51" i="38"/>
  <c r="A50" i="38"/>
  <c r="A49" i="38"/>
  <c r="A48" i="38"/>
  <c r="A47" i="38"/>
  <c r="A46" i="38"/>
  <c r="A44" i="38"/>
  <c r="A43" i="38"/>
  <c r="A42" i="38"/>
  <c r="A41" i="38"/>
  <c r="A40" i="38"/>
  <c r="A39" i="38"/>
  <c r="A38" i="38"/>
  <c r="A37" i="38"/>
  <c r="A35" i="38"/>
  <c r="A34" i="38"/>
  <c r="A33" i="38"/>
  <c r="A32" i="38"/>
  <c r="A31" i="38"/>
  <c r="A30" i="38"/>
  <c r="A29" i="38"/>
  <c r="A28" i="38"/>
  <c r="A27" i="38"/>
  <c r="A26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4" i="37"/>
  <c r="A73" i="37"/>
  <c r="A72" i="37"/>
  <c r="A71" i="37"/>
  <c r="A70" i="37"/>
  <c r="A69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2" i="37"/>
  <c r="A51" i="37"/>
  <c r="A50" i="37"/>
  <c r="A49" i="37"/>
  <c r="A48" i="37"/>
  <c r="A47" i="37"/>
  <c r="A46" i="37"/>
  <c r="A44" i="37"/>
  <c r="A43" i="37"/>
  <c r="A42" i="37"/>
  <c r="A41" i="37"/>
  <c r="A40" i="37"/>
  <c r="A39" i="37"/>
  <c r="A38" i="37"/>
  <c r="A37" i="37"/>
  <c r="A35" i="37"/>
  <c r="A34" i="37"/>
  <c r="A33" i="37"/>
  <c r="A32" i="37"/>
  <c r="A31" i="37"/>
  <c r="A30" i="37"/>
  <c r="A29" i="37"/>
  <c r="A28" i="37"/>
  <c r="A27" i="37"/>
  <c r="A26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101" i="36"/>
  <c r="A100" i="36"/>
  <c r="A99" i="36"/>
  <c r="A98" i="36"/>
  <c r="A97" i="36"/>
  <c r="A96" i="36"/>
  <c r="A95" i="36"/>
  <c r="A94" i="36"/>
  <c r="A93" i="36"/>
  <c r="A92" i="36"/>
  <c r="A91" i="36"/>
  <c r="A90" i="36"/>
  <c r="A88" i="36"/>
  <c r="A87" i="36"/>
  <c r="A86" i="36"/>
  <c r="A85" i="36"/>
  <c r="A84" i="36"/>
  <c r="A83" i="36"/>
  <c r="A82" i="36"/>
  <c r="A81" i="36"/>
  <c r="A80" i="36"/>
  <c r="A79" i="36"/>
  <c r="A78" i="36"/>
  <c r="A77" i="36"/>
  <c r="A76" i="36"/>
  <c r="A74" i="36"/>
  <c r="A73" i="36"/>
  <c r="A72" i="36"/>
  <c r="A71" i="36"/>
  <c r="A70" i="36"/>
  <c r="A69" i="36"/>
  <c r="A67" i="36"/>
  <c r="A66" i="36"/>
  <c r="A65" i="36"/>
  <c r="A64" i="36"/>
  <c r="A63" i="36"/>
  <c r="A62" i="36"/>
  <c r="A61" i="36"/>
  <c r="A60" i="36"/>
  <c r="A59" i="36"/>
  <c r="A58" i="36"/>
  <c r="A57" i="36"/>
  <c r="A56" i="36"/>
  <c r="A55" i="36"/>
  <c r="A54" i="36"/>
  <c r="A52" i="36"/>
  <c r="A51" i="36"/>
  <c r="A50" i="36"/>
  <c r="A49" i="36"/>
  <c r="A48" i="36"/>
  <c r="A47" i="36"/>
  <c r="A46" i="36"/>
  <c r="A44" i="36"/>
  <c r="A43" i="36"/>
  <c r="A42" i="36"/>
  <c r="A41" i="36"/>
  <c r="A40" i="36"/>
  <c r="A39" i="36"/>
  <c r="A38" i="36"/>
  <c r="A37" i="36"/>
  <c r="A35" i="36"/>
  <c r="A34" i="36"/>
  <c r="A33" i="36"/>
  <c r="A32" i="36"/>
  <c r="A31" i="36"/>
  <c r="A30" i="36"/>
  <c r="A29" i="36"/>
  <c r="A28" i="36"/>
  <c r="A27" i="36"/>
  <c r="A26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D25" i="53" l="1"/>
  <c r="C5" i="53"/>
  <c r="D36" i="53"/>
  <c r="D45" i="53"/>
  <c r="D68" i="53"/>
  <c r="G5" i="53"/>
  <c r="E5" i="53"/>
  <c r="D89" i="53"/>
  <c r="D53" i="53"/>
  <c r="D75" i="53"/>
  <c r="A36" i="47"/>
  <c r="A75" i="47"/>
  <c r="A36" i="49"/>
  <c r="A36" i="45"/>
  <c r="A75" i="45"/>
  <c r="A53" i="42"/>
  <c r="A45" i="49"/>
  <c r="A36" i="42"/>
  <c r="A75" i="42"/>
  <c r="A45" i="47"/>
  <c r="D6" i="53"/>
  <c r="B5" i="53"/>
  <c r="D5" i="53" s="1"/>
  <c r="P90" i="45"/>
  <c r="A6" i="49"/>
  <c r="A6" i="47"/>
  <c r="A6" i="42"/>
  <c r="A53" i="48"/>
  <c r="A25" i="49"/>
  <c r="A6" i="50"/>
  <c r="A25" i="47"/>
  <c r="A68" i="46"/>
  <c r="A53" i="45"/>
  <c r="A89" i="36"/>
  <c r="A53" i="40"/>
  <c r="A68" i="41"/>
  <c r="A53" i="49"/>
  <c r="A53" i="50"/>
  <c r="A36" i="39"/>
  <c r="A75" i="50"/>
  <c r="A25" i="46"/>
  <c r="A75" i="41"/>
  <c r="A89" i="38"/>
  <c r="A25" i="37"/>
  <c r="A25" i="41"/>
  <c r="A36" i="41"/>
  <c r="A75" i="39"/>
  <c r="A25" i="40"/>
  <c r="A25" i="36"/>
  <c r="A36" i="36"/>
  <c r="A68" i="36"/>
  <c r="A75" i="36"/>
  <c r="A45" i="38"/>
  <c r="A36" i="48"/>
  <c r="A68" i="48"/>
  <c r="A75" i="49"/>
  <c r="A36" i="50"/>
  <c r="A45" i="45"/>
  <c r="A45" i="36"/>
  <c r="A53" i="36"/>
  <c r="A6" i="37"/>
  <c r="A75" i="37"/>
  <c r="A45" i="48"/>
  <c r="A89" i="48"/>
  <c r="A45" i="50"/>
  <c r="A6" i="45"/>
  <c r="A53" i="47"/>
  <c r="A25" i="39"/>
  <c r="A68" i="39"/>
  <c r="A6" i="40"/>
  <c r="A6" i="36"/>
  <c r="P37" i="45"/>
  <c r="P51" i="45"/>
  <c r="P34" i="45"/>
  <c r="P54" i="45"/>
  <c r="P7" i="45"/>
  <c r="P11" i="45"/>
  <c r="P15" i="45"/>
  <c r="P19" i="45"/>
  <c r="P47" i="45"/>
  <c r="P26" i="45"/>
  <c r="P49" i="45"/>
  <c r="P76" i="45"/>
  <c r="P69" i="45"/>
  <c r="P89" i="45"/>
  <c r="A36" i="37"/>
  <c r="A45" i="37"/>
  <c r="A53" i="37"/>
  <c r="A68" i="37"/>
  <c r="A89" i="37"/>
  <c r="A6" i="38"/>
  <c r="A25" i="38"/>
  <c r="A36" i="38"/>
  <c r="A53" i="38"/>
  <c r="A68" i="38"/>
  <c r="A75" i="38"/>
  <c r="A6" i="48"/>
  <c r="A25" i="48"/>
  <c r="A75" i="48"/>
  <c r="A68" i="49"/>
  <c r="A25" i="50"/>
  <c r="A25" i="45"/>
  <c r="A68" i="45"/>
  <c r="A25" i="42"/>
  <c r="A89" i="42"/>
  <c r="A68" i="47"/>
  <c r="A6" i="39"/>
  <c r="A45" i="42"/>
  <c r="A6" i="41"/>
  <c r="A45" i="41"/>
  <c r="A53" i="41"/>
  <c r="A53" i="46"/>
  <c r="A75" i="46"/>
  <c r="A53" i="39"/>
  <c r="A6" i="46"/>
  <c r="A68" i="40"/>
  <c r="A89" i="41"/>
  <c r="A36" i="46"/>
  <c r="A45" i="46"/>
  <c r="A89" i="46"/>
  <c r="A45" i="39"/>
  <c r="A89" i="39"/>
  <c r="A36" i="40"/>
  <c r="A75" i="40"/>
  <c r="A45" i="40"/>
  <c r="A89" i="40"/>
  <c r="P75" i="45" l="1"/>
  <c r="P25" i="45"/>
  <c r="P53" i="45"/>
  <c r="P68" i="45"/>
  <c r="P45" i="45"/>
  <c r="P36" i="45"/>
  <c r="A5" i="46"/>
  <c r="A5" i="43"/>
  <c r="A5" i="38"/>
  <c r="A5" i="40"/>
  <c r="A5" i="37"/>
  <c r="A5" i="41"/>
  <c r="A5" i="47"/>
  <c r="A5" i="49"/>
  <c r="A5" i="36"/>
  <c r="P6" i="45"/>
  <c r="A5" i="42"/>
  <c r="A5" i="39"/>
  <c r="A5" i="50"/>
  <c r="A5" i="45"/>
  <c r="A5" i="48"/>
  <c r="P5" i="45" l="1"/>
</calcChain>
</file>

<file path=xl/sharedStrings.xml><?xml version="1.0" encoding="utf-8"?>
<sst xmlns="http://schemas.openxmlformats.org/spreadsheetml/2006/main" count="2627" uniqueCount="172">
  <si>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</si>
  <si>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</si>
  <si>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</si>
  <si>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</si>
  <si>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</si>
  <si>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</si>
  <si>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</si>
  <si>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</si>
  <si>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</si>
  <si>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</si>
  <si>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</si>
  <si>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</si>
  <si>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</si>
  <si>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</si>
  <si>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</si>
  <si>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</si>
  <si>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</si>
  <si>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</si>
  <si>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</si>
  <si>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</si>
  <si>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</si>
  <si>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</si>
  <si>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</si>
  <si>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</si>
  <si>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</si>
  <si>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</si>
  <si>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</si>
  <si>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</si>
  <si>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</si>
  <si>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</si>
  <si>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</si>
  <si>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</si>
  <si>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</si>
  <si>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</si>
  <si>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</si>
  <si>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</si>
  <si>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</si>
  <si>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</si>
  <si>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</si>
  <si>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</si>
  <si>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</si>
  <si>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</si>
  <si>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</si>
  <si>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</si>
  <si>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</si>
  <si>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</si>
  <si>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</si>
  <si>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</si>
  <si>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</si>
  <si>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</si>
  <si>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</si>
  <si>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</si>
  <si>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</si>
  <si>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</si>
  <si>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</si>
  <si>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</si>
  <si>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</si>
  <si>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Удмуртская Республика</t>
  </si>
  <si>
    <t>Московская область</t>
  </si>
  <si>
    <t>Южный фед. округ</t>
  </si>
  <si>
    <t>Пермский край</t>
  </si>
  <si>
    <t>Забайкальский край</t>
  </si>
  <si>
    <t>Северо-Кавказский фед. округ</t>
  </si>
  <si>
    <t>Республика Крым</t>
  </si>
  <si>
    <t>г. Севастополь</t>
  </si>
  <si>
    <t>Уборка картофеля  в сельскохозяйственных предприятиях и крестьянских (фермерских) хозяйствах  Российской Федерации</t>
  </si>
  <si>
    <t>Уборка овощей  в сельскохозяйственных предприятиях и крестьянских (фермерских) хозяйствах Российской Федерации</t>
  </si>
  <si>
    <t xml:space="preserve"> </t>
  </si>
  <si>
    <t>посеяно, тыс.га</t>
  </si>
  <si>
    <t>2020 г. +/- к 2019 г.</t>
  </si>
  <si>
    <t>Уборка пшеницы озимой и яровой в Российской Федерации</t>
  </si>
  <si>
    <t>Уборка ячменя озимого и ярового  Российской Федерации</t>
  </si>
  <si>
    <t>Уборка кукурузы на зерно в Российской Федерации</t>
  </si>
  <si>
    <t>Уборка риса в  Российской Федерации</t>
  </si>
  <si>
    <t>Уборка гречихи в  Российской Федерации</t>
  </si>
  <si>
    <t>Уборка сахарной свеклы (фабричной) в Российской Федерации</t>
  </si>
  <si>
    <t>Уборка льна-долгунца в  Российской Федерации</t>
  </si>
  <si>
    <t>Уборка подсолнечника в  Российской Федерации</t>
  </si>
  <si>
    <t>Уборка сои в  Российской Федерации</t>
  </si>
  <si>
    <t>Уборка рапса озимого и ярового в  Российской Федерации</t>
  </si>
  <si>
    <t xml:space="preserve">Оперативная информация о севе озимых культур в  Российской Федерации </t>
  </si>
  <si>
    <t xml:space="preserve">Оперативная информация о вспашки зяби в  Российской Федерации </t>
  </si>
  <si>
    <t>Камчатский край</t>
  </si>
  <si>
    <t>Калининградская область</t>
  </si>
  <si>
    <t>Республика Адыгея</t>
  </si>
  <si>
    <t>Республика Калмыкия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</si>
  <si>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</si>
  <si>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</si>
  <si>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</si>
  <si>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</si>
  <si>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</si>
  <si>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</si>
  <si>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</si>
  <si>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</si>
  <si>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</si>
  <si>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Нижегородская область</t>
  </si>
  <si>
    <t>Курганская область</t>
  </si>
  <si>
    <t>Республика Бурятия</t>
  </si>
  <si>
    <t>Республика Саха (Якутия)</t>
  </si>
  <si>
    <t>Еврейская автономная область</t>
  </si>
  <si>
    <t xml:space="preserve">по состоянию на </t>
  </si>
  <si>
    <t>Республика Северная Осетия - Алания</t>
  </si>
  <si>
    <t>Ставропольский край</t>
  </si>
  <si>
    <t>Пшеница</t>
  </si>
  <si>
    <t>ячмень</t>
  </si>
  <si>
    <t>кукуруза</t>
  </si>
  <si>
    <t>гречиха</t>
  </si>
  <si>
    <t>рапс</t>
  </si>
  <si>
    <t>картофель</t>
  </si>
  <si>
    <t>овощи</t>
  </si>
  <si>
    <t>вспашеа зяби</t>
  </si>
  <si>
    <t>2020 г.
тыс. га</t>
  </si>
  <si>
    <t>Обмолочено озимых и яровых зерновых и зернобобовых культур (с кукурузой) с площади</t>
  </si>
  <si>
    <t>Намолочено зерна (с кукурузой)</t>
  </si>
  <si>
    <t>Обмолочено  пшеницы с площади</t>
  </si>
  <si>
    <t>Обмолочено  ячменя с площади</t>
  </si>
  <si>
    <t>Обмолочено риса с площади</t>
  </si>
  <si>
    <t>Обмолочено гречихи с площади</t>
  </si>
  <si>
    <t>Убрано кукурузы на зерно в полной спелости</t>
  </si>
  <si>
    <t>Убрано сахарной свеклы (фабричной) с площади</t>
  </si>
  <si>
    <t>Убрано (обмолочено) подсолнечника с площади</t>
  </si>
  <si>
    <t>Убрано (обмолочено) сои с площади</t>
  </si>
  <si>
    <t>Убрано (обмолочено) рапса (всего) с площади</t>
  </si>
  <si>
    <t>Убрано картофеля с площади схп+кфх</t>
  </si>
  <si>
    <t>Убрано овощей с площади схп+кфх</t>
  </si>
  <si>
    <t>Намолочено пшеницы</t>
  </si>
  <si>
    <t>Намолочено ячменя</t>
  </si>
  <si>
    <t>Собрано кукурузы на зерно в полной спелости</t>
  </si>
  <si>
    <t>Намолочено риса</t>
  </si>
  <si>
    <t>Намолочено гречихи</t>
  </si>
  <si>
    <t>Намолочено семян подсолнечника</t>
  </si>
  <si>
    <t>Накопано сахарной свеклы (фабричной)</t>
  </si>
  <si>
    <t>Накопано картофеля</t>
  </si>
  <si>
    <t>Накопано овощей</t>
  </si>
  <si>
    <t>Вспахано зяби</t>
  </si>
  <si>
    <t>2019 г.
тыс. га</t>
  </si>
  <si>
    <t/>
  </si>
  <si>
    <t>Республика Карелия</t>
  </si>
  <si>
    <t>Уральский фед. округ</t>
  </si>
  <si>
    <t>Республика Алтай</t>
  </si>
  <si>
    <t>Республика Тыва</t>
  </si>
  <si>
    <t>Республика Хакасия</t>
  </si>
  <si>
    <t>Намолочено семян рапса (всего)</t>
  </si>
  <si>
    <t>Уборка зерновых и зернобобовых культур в хозяйствах всех категорий Российской Федерации</t>
  </si>
  <si>
    <t>Обмолочено, тыс.га</t>
  </si>
  <si>
    <t>Намолочено, тыс. тонн</t>
  </si>
  <si>
    <t>Урожайность, ц/га</t>
  </si>
  <si>
    <t>Выкопано, тыс.га</t>
  </si>
  <si>
    <t>Накопано, тыс. тонн</t>
  </si>
  <si>
    <t>Убрано, тыс.га</t>
  </si>
  <si>
    <t>Собрано, тыс. тонн</t>
  </si>
  <si>
    <t>Вытереблено льна-долгунца</t>
  </si>
  <si>
    <t xml:space="preserve">Москва </t>
  </si>
  <si>
    <t>г. Москва</t>
  </si>
  <si>
    <t>Чукотский автономный округ</t>
  </si>
  <si>
    <t>проверка</t>
  </si>
  <si>
    <t>Посеяно озимых на зерно и зеленый корм - всего</t>
  </si>
  <si>
    <t>Намолочено семян сои</t>
  </si>
  <si>
    <t>соя</t>
  </si>
  <si>
    <t>подсолнечник</t>
  </si>
  <si>
    <t>истина</t>
  </si>
  <si>
    <t>ложь</t>
  </si>
  <si>
    <t>Вытереблено, тыс. га</t>
  </si>
  <si>
    <t>2021 г.</t>
  </si>
  <si>
    <t>Посевная площадь, тыс.га (4 сх)</t>
  </si>
  <si>
    <t>% к площади сева</t>
  </si>
  <si>
    <t>2022 г.</t>
  </si>
  <si>
    <t>2022 г. +/- к 2021 г.</t>
  </si>
  <si>
    <t>прогноз на 2022г. (данные регионов 20.06.2022)</t>
  </si>
  <si>
    <t>% к прогнозу</t>
  </si>
  <si>
    <t>Посевная площадь, тыс.га (4сх)</t>
  </si>
  <si>
    <t>по состоянию на 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</si>
</sst>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800]dddd\,\ mmmm\ dd\,\ yyyy"/>
    <numFmt numFmtId="166" formatCode="_-* #,##0.00_р_._-;\-* #,##0.00_р_._-;_-* \-??_р_._-;_-@_-"/>
  </numFmts>
  <fonts count="44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</font>
    <font>
      <b/>
      <sz val="13"/>
      <name val="Arial Cyr"/>
      <family val="2"/>
      <charset val="204"/>
    </font>
    <font>
      <b/>
      <sz val="12"/>
      <name val="Arial"/>
      <family val="2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0" tint="-4.9989318521683403E-2"/>
      <name val="Arial Cyr"/>
      <charset val="204"/>
    </font>
    <font>
      <sz val="12"/>
      <color theme="0" tint="-0.14999847407452621"/>
      <name val="Arial Cyr"/>
      <charset val="204"/>
    </font>
    <font>
      <sz val="12"/>
      <color theme="0"/>
      <name val="Arial Cyr"/>
      <charset val="204"/>
    </font>
    <font>
      <sz val="12"/>
      <color theme="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0" tint="-0.14999847407452621"/>
      <name val="Arial Cyr"/>
      <charset val="204"/>
    </font>
    <font>
      <b/>
      <sz val="10"/>
      <color theme="0"/>
      <name val="Arial"/>
      <family val="2"/>
      <charset val="204"/>
    </font>
    <font>
      <b/>
      <sz val="12"/>
      <color theme="0"/>
      <name val="Arial Cyr"/>
      <family val="2"/>
      <charset val="204"/>
    </font>
    <font>
      <b/>
      <sz val="12"/>
      <color theme="0"/>
      <name val="Arial Cyr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</borders>
  <cellStyleXfs count="64">
    <xf numFmtId="0" fontId="0" fillId="0" borderId="0"/>
    <xf numFmtId="0" fontId="1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9" borderId="20" applyNumberFormat="0" applyAlignment="0" applyProtection="0"/>
    <xf numFmtId="0" fontId="19" fillId="22" borderId="21" applyNumberFormat="0" applyAlignment="0" applyProtection="0"/>
    <xf numFmtId="0" fontId="20" fillId="22" borderId="20" applyNumberFormat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3" borderId="26" applyNumberForma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6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6" fillId="0" borderId="0"/>
    <xf numFmtId="0" fontId="37" fillId="0" borderId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25" borderId="27" applyNumberFormat="0" applyAlignment="0" applyProtection="0"/>
    <xf numFmtId="9" fontId="28" fillId="0" borderId="0"/>
    <xf numFmtId="9" fontId="28" fillId="0" borderId="0" applyFill="0" applyBorder="0" applyAlignment="0" applyProtection="0"/>
    <xf numFmtId="9" fontId="15" fillId="0" borderId="0" applyFill="0" applyBorder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166" fontId="15" fillId="0" borderId="0" applyFill="0" applyBorder="0" applyAlignment="0" applyProtection="0"/>
    <xf numFmtId="0" fontId="36" fillId="6" borderId="0" applyNumberFormat="0" applyBorder="0" applyAlignment="0" applyProtection="0"/>
    <xf numFmtId="0" fontId="43" fillId="0" borderId="0"/>
    <xf numFmtId="0" fontId="15" fillId="0" borderId="0"/>
  </cellStyleXfs>
  <cellXfs count="403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4" xfId="0" applyFont="1" applyFill="1" applyBorder="1"/>
    <xf numFmtId="164" fontId="2" fillId="0" borderId="0" xfId="0" applyNumberFormat="1" applyFont="1" applyFill="1" applyBorder="1"/>
    <xf numFmtId="164" fontId="3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13" xfId="0" applyFont="1" applyFill="1" applyBorder="1"/>
    <xf numFmtId="0" fontId="6" fillId="0" borderId="13" xfId="0" applyFont="1" applyFill="1" applyBorder="1"/>
    <xf numFmtId="0" fontId="5" fillId="0" borderId="13" xfId="0" applyFont="1" applyFill="1" applyBorder="1" applyAlignment="1">
      <alignment horizontal="left"/>
    </xf>
    <xf numFmtId="0" fontId="3" fillId="0" borderId="13" xfId="0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4" fillId="0" borderId="4" xfId="0" applyNumberFormat="1" applyFont="1" applyFill="1" applyBorder="1"/>
    <xf numFmtId="164" fontId="4" fillId="0" borderId="2" xfId="0" applyNumberFormat="1" applyFont="1" applyFill="1" applyBorder="1"/>
    <xf numFmtId="164" fontId="4" fillId="0" borderId="11" xfId="0" applyNumberFormat="1" applyFont="1" applyFill="1" applyBorder="1"/>
    <xf numFmtId="164" fontId="4" fillId="0" borderId="6" xfId="0" applyNumberFormat="1" applyFont="1" applyFill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0" xfId="0" applyNumberFormat="1" applyFont="1" applyFill="1"/>
    <xf numFmtId="164" fontId="8" fillId="0" borderId="5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/>
    <xf numFmtId="165" fontId="11" fillId="0" borderId="0" xfId="0" applyNumberFormat="1" applyFont="1" applyFill="1"/>
    <xf numFmtId="0" fontId="5" fillId="3" borderId="0" xfId="0" applyFont="1" applyFill="1"/>
    <xf numFmtId="0" fontId="12" fillId="3" borderId="0" xfId="0" applyFont="1" applyFill="1"/>
    <xf numFmtId="0" fontId="12" fillId="0" borderId="0" xfId="0" applyFont="1" applyFill="1"/>
    <xf numFmtId="0" fontId="2" fillId="0" borderId="0" xfId="0" applyFont="1" applyFill="1" applyBorder="1" applyAlignment="1">
      <alignment horizontal="center"/>
    </xf>
    <xf numFmtId="0" fontId="13" fillId="0" borderId="0" xfId="0" applyFont="1" applyFill="1"/>
    <xf numFmtId="164" fontId="3" fillId="26" borderId="30" xfId="0" applyNumberFormat="1" applyFont="1" applyFill="1" applyBorder="1" applyAlignment="1">
      <alignment horizontal="center"/>
    </xf>
    <xf numFmtId="164" fontId="8" fillId="26" borderId="33" xfId="0" applyNumberFormat="1" applyFont="1" applyFill="1" applyBorder="1" applyAlignment="1">
      <alignment horizontal="center"/>
    </xf>
    <xf numFmtId="164" fontId="8" fillId="26" borderId="34" xfId="0" applyNumberFormat="1" applyFont="1" applyFill="1" applyBorder="1" applyAlignment="1">
      <alignment horizontal="center"/>
    </xf>
    <xf numFmtId="164" fontId="4" fillId="26" borderId="34" xfId="0" applyNumberFormat="1" applyFont="1" applyFill="1" applyBorder="1" applyAlignment="1">
      <alignment horizontal="center"/>
    </xf>
    <xf numFmtId="164" fontId="6" fillId="26" borderId="34" xfId="0" applyNumberFormat="1" applyFont="1" applyFill="1" applyBorder="1" applyAlignment="1">
      <alignment horizontal="center"/>
    </xf>
    <xf numFmtId="164" fontId="3" fillId="26" borderId="34" xfId="0" applyNumberFormat="1" applyFont="1" applyFill="1" applyBorder="1" applyAlignment="1">
      <alignment horizontal="center"/>
    </xf>
    <xf numFmtId="164" fontId="6" fillId="26" borderId="35" xfId="0" applyNumberFormat="1" applyFont="1" applyFill="1" applyBorder="1" applyAlignment="1">
      <alignment horizontal="center"/>
    </xf>
    <xf numFmtId="164" fontId="8" fillId="26" borderId="2" xfId="0" applyNumberFormat="1" applyFont="1" applyFill="1" applyBorder="1" applyAlignment="1">
      <alignment horizontal="center"/>
    </xf>
    <xf numFmtId="164" fontId="6" fillId="26" borderId="36" xfId="0" applyNumberFormat="1" applyFont="1" applyFill="1" applyBorder="1" applyAlignment="1">
      <alignment horizontal="center"/>
    </xf>
    <xf numFmtId="164" fontId="6" fillId="26" borderId="37" xfId="0" applyNumberFormat="1" applyFont="1" applyFill="1" applyBorder="1" applyAlignment="1">
      <alignment horizontal="center"/>
    </xf>
    <xf numFmtId="164" fontId="8" fillId="26" borderId="39" xfId="0" applyNumberFormat="1" applyFont="1" applyFill="1" applyBorder="1" applyAlignment="1" applyProtection="1">
      <alignment horizontal="center"/>
      <protection locked="0"/>
    </xf>
    <xf numFmtId="164" fontId="8" fillId="26" borderId="40" xfId="0" applyNumberFormat="1" applyFont="1" applyFill="1" applyBorder="1" applyAlignment="1" applyProtection="1">
      <alignment horizontal="center"/>
      <protection locked="0"/>
    </xf>
    <xf numFmtId="164" fontId="4" fillId="26" borderId="40" xfId="0" applyNumberFormat="1" applyFont="1" applyFill="1" applyBorder="1" applyAlignment="1" applyProtection="1">
      <alignment horizontal="center"/>
      <protection locked="0"/>
    </xf>
    <xf numFmtId="164" fontId="6" fillId="26" borderId="40" xfId="0" applyNumberFormat="1" applyFont="1" applyFill="1" applyBorder="1" applyAlignment="1" applyProtection="1">
      <alignment horizontal="center"/>
      <protection locked="0"/>
    </xf>
    <xf numFmtId="164" fontId="5" fillId="26" borderId="40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 applyProtection="1">
      <alignment horizontal="center" vertical="center"/>
      <protection locked="0"/>
    </xf>
    <xf numFmtId="164" fontId="6" fillId="26" borderId="41" xfId="0" applyNumberFormat="1" applyFont="1" applyFill="1" applyBorder="1" applyAlignment="1" applyProtection="1">
      <alignment horizontal="center"/>
      <protection locked="0"/>
    </xf>
    <xf numFmtId="164" fontId="6" fillId="26" borderId="42" xfId="0" applyNumberFormat="1" applyFont="1" applyFill="1" applyBorder="1" applyAlignment="1" applyProtection="1">
      <alignment horizontal="center"/>
      <protection locked="0"/>
    </xf>
    <xf numFmtId="164" fontId="4" fillId="26" borderId="43" xfId="0" applyNumberFormat="1" applyFont="1" applyFill="1" applyBorder="1" applyAlignment="1" applyProtection="1">
      <alignment horizontal="center"/>
      <protection locked="0"/>
    </xf>
    <xf numFmtId="164" fontId="4" fillId="26" borderId="41" xfId="0" applyNumberFormat="1" applyFont="1" applyFill="1" applyBorder="1" applyAlignment="1" applyProtection="1">
      <alignment horizontal="center"/>
      <protection locked="0"/>
    </xf>
    <xf numFmtId="164" fontId="4" fillId="26" borderId="44" xfId="0" applyNumberFormat="1" applyFont="1" applyFill="1" applyBorder="1" applyAlignment="1" applyProtection="1">
      <alignment horizontal="center"/>
      <protection locked="0"/>
    </xf>
    <xf numFmtId="164" fontId="4" fillId="26" borderId="30" xfId="0" applyNumberFormat="1" applyFont="1" applyFill="1" applyBorder="1" applyAlignment="1">
      <alignment horizontal="left"/>
    </xf>
    <xf numFmtId="164" fontId="8" fillId="26" borderId="29" xfId="0" applyNumberFormat="1" applyFont="1" applyFill="1" applyBorder="1" applyAlignment="1">
      <alignment horizontal="center" vertical="center"/>
    </xf>
    <xf numFmtId="164" fontId="8" fillId="26" borderId="30" xfId="0" applyNumberFormat="1" applyFont="1" applyFill="1" applyBorder="1" applyAlignment="1">
      <alignment horizontal="center"/>
    </xf>
    <xf numFmtId="164" fontId="6" fillId="26" borderId="30" xfId="0" applyNumberFormat="1" applyFont="1" applyFill="1" applyBorder="1" applyAlignment="1">
      <alignment horizontal="center"/>
    </xf>
    <xf numFmtId="164" fontId="5" fillId="26" borderId="30" xfId="0" applyNumberFormat="1" applyFont="1" applyFill="1" applyBorder="1" applyAlignment="1">
      <alignment horizontal="center"/>
    </xf>
    <xf numFmtId="164" fontId="4" fillId="26" borderId="30" xfId="0" applyNumberFormat="1" applyFont="1" applyFill="1" applyBorder="1" applyAlignment="1">
      <alignment horizontal="center"/>
    </xf>
    <xf numFmtId="164" fontId="8" fillId="26" borderId="40" xfId="0" applyNumberFormat="1" applyFont="1" applyFill="1" applyBorder="1" applyAlignment="1">
      <alignment horizontal="center"/>
    </xf>
    <xf numFmtId="164" fontId="4" fillId="26" borderId="4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 vertical="center"/>
    </xf>
    <xf numFmtId="164" fontId="3" fillId="26" borderId="32" xfId="0" applyNumberFormat="1" applyFont="1" applyFill="1" applyBorder="1" applyAlignment="1">
      <alignment horizontal="center"/>
    </xf>
    <xf numFmtId="164" fontId="8" fillId="26" borderId="38" xfId="0" applyNumberFormat="1" applyFont="1" applyFill="1" applyBorder="1" applyAlignment="1">
      <alignment horizontal="center"/>
    </xf>
    <xf numFmtId="164" fontId="8" fillId="26" borderId="45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9" fillId="3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3" borderId="0" xfId="0" applyFont="1" applyFill="1"/>
    <xf numFmtId="0" fontId="40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/>
    <xf numFmtId="165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left"/>
    </xf>
    <xf numFmtId="164" fontId="4" fillId="26" borderId="3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/>
    <xf numFmtId="164" fontId="6" fillId="26" borderId="31" xfId="0" applyNumberFormat="1" applyFont="1" applyFill="1" applyBorder="1" applyAlignment="1">
      <alignment horizontal="center"/>
    </xf>
    <xf numFmtId="164" fontId="4" fillId="26" borderId="37" xfId="0" applyNumberFormat="1" applyFont="1" applyFill="1" applyBorder="1" applyAlignment="1">
      <alignment horizontal="center"/>
    </xf>
    <xf numFmtId="164" fontId="8" fillId="26" borderId="45" xfId="0" applyNumberFormat="1" applyFont="1" applyFill="1" applyBorder="1" applyAlignment="1">
      <alignment horizontal="center"/>
    </xf>
    <xf numFmtId="164" fontId="4" fillId="26" borderId="44" xfId="0" applyNumberFormat="1" applyFont="1" applyFill="1" applyBorder="1" applyAlignment="1">
      <alignment horizontal="center"/>
    </xf>
    <xf numFmtId="164" fontId="8" fillId="26" borderId="53" xfId="0" applyNumberFormat="1" applyFont="1" applyFill="1" applyBorder="1" applyAlignment="1">
      <alignment horizontal="center" vertical="center"/>
    </xf>
    <xf numFmtId="164" fontId="8" fillId="26" borderId="54" xfId="0" applyNumberFormat="1" applyFont="1" applyFill="1" applyBorder="1" applyAlignment="1">
      <alignment horizontal="center"/>
    </xf>
    <xf numFmtId="164" fontId="6" fillId="26" borderId="54" xfId="0" applyNumberFormat="1" applyFont="1" applyFill="1" applyBorder="1" applyAlignment="1">
      <alignment horizontal="center"/>
    </xf>
    <xf numFmtId="164" fontId="3" fillId="26" borderId="54" xfId="0" applyNumberFormat="1" applyFont="1" applyFill="1" applyBorder="1" applyAlignment="1">
      <alignment horizontal="center"/>
    </xf>
    <xf numFmtId="164" fontId="6" fillId="26" borderId="55" xfId="0" applyNumberFormat="1" applyFont="1" applyFill="1" applyBorder="1" applyAlignment="1">
      <alignment horizontal="center"/>
    </xf>
    <xf numFmtId="164" fontId="3" fillId="0" borderId="52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26" borderId="39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>
      <alignment horizontal="center"/>
    </xf>
    <xf numFmtId="164" fontId="6" fillId="26" borderId="40" xfId="0" applyNumberFormat="1" applyFont="1" applyFill="1" applyBorder="1" applyAlignment="1">
      <alignment horizontal="center"/>
    </xf>
    <xf numFmtId="164" fontId="6" fillId="26" borderId="57" xfId="0" applyNumberFormat="1" applyFont="1" applyFill="1" applyBorder="1" applyAlignment="1">
      <alignment horizontal="center"/>
    </xf>
    <xf numFmtId="164" fontId="8" fillId="26" borderId="11" xfId="0" applyNumberFormat="1" applyFont="1" applyFill="1" applyBorder="1" applyAlignment="1">
      <alignment horizontal="center"/>
    </xf>
    <xf numFmtId="164" fontId="6" fillId="26" borderId="58" xfId="0" applyNumberFormat="1" applyFont="1" applyFill="1" applyBorder="1" applyAlignment="1">
      <alignment horizontal="center"/>
    </xf>
    <xf numFmtId="164" fontId="6" fillId="26" borderId="44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>
      <alignment horizontal="center"/>
    </xf>
    <xf numFmtId="164" fontId="4" fillId="26" borderId="61" xfId="0" applyNumberFormat="1" applyFont="1" applyFill="1" applyBorder="1" applyAlignment="1">
      <alignment horizontal="center"/>
    </xf>
    <xf numFmtId="164" fontId="4" fillId="26" borderId="62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Border="1" applyAlignment="1">
      <alignment horizontal="left" vertical="top" wrapText="1"/>
    </xf>
    <xf numFmtId="164" fontId="4" fillId="0" borderId="60" xfId="0" applyNumberFormat="1" applyFont="1" applyFill="1" applyBorder="1" applyAlignment="1">
      <alignment horizontal="center"/>
    </xf>
    <xf numFmtId="164" fontId="4" fillId="26" borderId="63" xfId="0" applyNumberFormat="1" applyFont="1" applyFill="1" applyBorder="1" applyAlignment="1">
      <alignment horizontal="center"/>
    </xf>
    <xf numFmtId="164" fontId="3" fillId="26" borderId="11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center" vertical="center" wrapText="1"/>
    </xf>
    <xf numFmtId="164" fontId="6" fillId="26" borderId="59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 applyProtection="1">
      <alignment horizontal="center"/>
      <protection locked="0"/>
    </xf>
    <xf numFmtId="0" fontId="40" fillId="3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6" fillId="26" borderId="65" xfId="0" applyNumberFormat="1" applyFont="1" applyFill="1" applyBorder="1" applyAlignment="1">
      <alignment horizontal="center"/>
    </xf>
    <xf numFmtId="164" fontId="8" fillId="26" borderId="42" xfId="0" applyNumberFormat="1" applyFont="1" applyFill="1" applyBorder="1" applyAlignment="1" applyProtection="1">
      <alignment horizontal="center"/>
      <protection locked="0"/>
    </xf>
    <xf numFmtId="164" fontId="3" fillId="0" borderId="67" xfId="0" applyNumberFormat="1" applyFont="1" applyFill="1" applyBorder="1" applyAlignment="1" applyProtection="1">
      <alignment horizontal="center"/>
      <protection locked="0"/>
    </xf>
    <xf numFmtId="164" fontId="3" fillId="0" borderId="66" xfId="0" applyNumberFormat="1" applyFont="1" applyFill="1" applyBorder="1" applyAlignment="1">
      <alignment horizontal="center"/>
    </xf>
    <xf numFmtId="164" fontId="6" fillId="26" borderId="4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8" fillId="0" borderId="9" xfId="0" applyFont="1" applyFill="1" applyBorder="1"/>
    <xf numFmtId="0" fontId="6" fillId="0" borderId="9" xfId="0" applyFont="1" applyFill="1" applyBorder="1"/>
    <xf numFmtId="0" fontId="5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4" fillId="0" borderId="9" xfId="0" applyFont="1" applyFill="1" applyBorder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68" xfId="0" applyFont="1" applyFill="1" applyBorder="1"/>
    <xf numFmtId="0" fontId="7" fillId="0" borderId="69" xfId="0" applyFont="1" applyFill="1" applyBorder="1" applyAlignment="1">
      <alignment horizontal="centerContinuous" vertical="center"/>
    </xf>
    <xf numFmtId="0" fontId="5" fillId="0" borderId="69" xfId="0" applyFont="1" applyFill="1" applyBorder="1"/>
    <xf numFmtId="0" fontId="5" fillId="0" borderId="69" xfId="0" applyFont="1" applyFill="1" applyBorder="1" applyAlignment="1">
      <alignment horizontal="left"/>
    </xf>
    <xf numFmtId="0" fontId="2" fillId="0" borderId="69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2" fillId="0" borderId="69" xfId="0" applyFont="1" applyFill="1" applyBorder="1"/>
    <xf numFmtId="164" fontId="3" fillId="0" borderId="4" xfId="0" applyNumberFormat="1" applyFont="1" applyFill="1" applyBorder="1" applyAlignment="1">
      <alignment horizontal="center"/>
    </xf>
    <xf numFmtId="0" fontId="1" fillId="26" borderId="7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6" fillId="26" borderId="71" xfId="0" applyNumberFormat="1" applyFont="1" applyFill="1" applyBorder="1" applyAlignment="1">
      <alignment horizontal="center"/>
    </xf>
    <xf numFmtId="164" fontId="8" fillId="26" borderId="66" xfId="0" applyNumberFormat="1" applyFont="1" applyFill="1" applyBorder="1" applyAlignment="1">
      <alignment horizontal="center"/>
    </xf>
    <xf numFmtId="164" fontId="6" fillId="26" borderId="66" xfId="0" applyNumberFormat="1" applyFont="1" applyFill="1" applyBorder="1" applyAlignment="1">
      <alignment horizontal="center"/>
    </xf>
    <xf numFmtId="164" fontId="3" fillId="26" borderId="66" xfId="0" applyNumberFormat="1" applyFont="1" applyFill="1" applyBorder="1" applyAlignment="1">
      <alignment horizontal="center"/>
    </xf>
    <xf numFmtId="164" fontId="6" fillId="26" borderId="72" xfId="0" applyNumberFormat="1" applyFont="1" applyFill="1" applyBorder="1" applyAlignment="1">
      <alignment horizontal="center"/>
    </xf>
    <xf numFmtId="0" fontId="1" fillId="26" borderId="75" xfId="0" applyFont="1" applyFill="1" applyBorder="1" applyAlignment="1">
      <alignment horizontal="center" vertical="center" wrapText="1"/>
    </xf>
    <xf numFmtId="0" fontId="8" fillId="26" borderId="76" xfId="0" applyFont="1" applyFill="1" applyBorder="1" applyAlignment="1">
      <alignment horizontal="left" vertical="center"/>
    </xf>
    <xf numFmtId="164" fontId="8" fillId="26" borderId="77" xfId="0" applyNumberFormat="1" applyFont="1" applyFill="1" applyBorder="1" applyAlignment="1">
      <alignment horizontal="center" vertical="center"/>
    </xf>
    <xf numFmtId="164" fontId="8" fillId="26" borderId="78" xfId="0" applyNumberFormat="1" applyFont="1" applyFill="1" applyBorder="1" applyAlignment="1">
      <alignment horizontal="center" vertical="center"/>
    </xf>
    <xf numFmtId="164" fontId="8" fillId="26" borderId="79" xfId="0" applyNumberFormat="1" applyFont="1" applyFill="1" applyBorder="1" applyAlignment="1">
      <alignment horizontal="center" vertical="center"/>
    </xf>
    <xf numFmtId="0" fontId="8" fillId="26" borderId="80" xfId="0" applyFont="1" applyFill="1" applyBorder="1" applyAlignment="1">
      <alignment horizontal="left"/>
    </xf>
    <xf numFmtId="164" fontId="8" fillId="26" borderId="80" xfId="0" applyNumberFormat="1" applyFont="1" applyFill="1" applyBorder="1" applyAlignment="1">
      <alignment horizontal="center"/>
    </xf>
    <xf numFmtId="0" fontId="6" fillId="26" borderId="80" xfId="0" applyFont="1" applyFill="1" applyBorder="1" applyAlignment="1">
      <alignment horizontal="left"/>
    </xf>
    <xf numFmtId="164" fontId="6" fillId="26" borderId="80" xfId="0" applyNumberFormat="1" applyFont="1" applyFill="1" applyBorder="1" applyAlignment="1">
      <alignment horizontal="center"/>
    </xf>
    <xf numFmtId="0" fontId="5" fillId="26" borderId="80" xfId="0" applyFont="1" applyFill="1" applyBorder="1" applyAlignment="1">
      <alignment horizontal="left"/>
    </xf>
    <xf numFmtId="0" fontId="3" fillId="26" borderId="80" xfId="0" applyFont="1" applyFill="1" applyBorder="1" applyAlignment="1">
      <alignment horizontal="left"/>
    </xf>
    <xf numFmtId="164" fontId="3" fillId="26" borderId="80" xfId="0" applyNumberFormat="1" applyFont="1" applyFill="1" applyBorder="1" applyAlignment="1">
      <alignment horizontal="center"/>
    </xf>
    <xf numFmtId="0" fontId="4" fillId="26" borderId="80" xfId="0" applyFont="1" applyFill="1" applyBorder="1" applyAlignment="1">
      <alignment horizontal="left"/>
    </xf>
    <xf numFmtId="0" fontId="3" fillId="26" borderId="81" xfId="0" applyFont="1" applyFill="1" applyBorder="1" applyAlignment="1">
      <alignment horizontal="left"/>
    </xf>
    <xf numFmtId="0" fontId="4" fillId="27" borderId="80" xfId="0" applyFont="1" applyFill="1" applyBorder="1" applyAlignment="1">
      <alignment horizontal="left"/>
    </xf>
    <xf numFmtId="0" fontId="4" fillId="26" borderId="71" xfId="0" applyFont="1" applyFill="1" applyBorder="1" applyAlignment="1">
      <alignment horizontal="left"/>
    </xf>
    <xf numFmtId="14" fontId="13" fillId="0" borderId="0" xfId="0" applyNumberFormat="1" applyFont="1" applyFill="1"/>
    <xf numFmtId="0" fontId="1" fillId="26" borderId="82" xfId="0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 wrapText="1"/>
    </xf>
    <xf numFmtId="164" fontId="3" fillId="0" borderId="84" xfId="0" applyNumberFormat="1" applyFont="1" applyFill="1" applyBorder="1" applyAlignment="1">
      <alignment horizontal="center" vertical="center"/>
    </xf>
    <xf numFmtId="0" fontId="4" fillId="0" borderId="85" xfId="0" applyFont="1" applyFill="1" applyBorder="1"/>
    <xf numFmtId="164" fontId="6" fillId="27" borderId="80" xfId="0" applyNumberFormat="1" applyFont="1" applyFill="1" applyBorder="1" applyAlignment="1">
      <alignment horizontal="center"/>
    </xf>
    <xf numFmtId="164" fontId="6" fillId="28" borderId="8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6" borderId="82" xfId="0" applyFont="1" applyFill="1" applyBorder="1" applyAlignment="1">
      <alignment horizontal="center" vertical="center" wrapText="1"/>
    </xf>
    <xf numFmtId="164" fontId="8" fillId="26" borderId="48" xfId="0" applyNumberFormat="1" applyFont="1" applyFill="1" applyBorder="1" applyAlignment="1">
      <alignment horizontal="center"/>
    </xf>
    <xf numFmtId="164" fontId="3" fillId="26" borderId="48" xfId="0" applyNumberFormat="1" applyFont="1" applyFill="1" applyBorder="1" applyAlignment="1">
      <alignment horizontal="center"/>
    </xf>
    <xf numFmtId="164" fontId="3" fillId="0" borderId="86" xfId="0" applyNumberFormat="1" applyFont="1" applyFill="1" applyBorder="1" applyAlignment="1">
      <alignment horizontal="center"/>
    </xf>
    <xf numFmtId="164" fontId="3" fillId="26" borderId="90" xfId="0" applyNumberFormat="1" applyFont="1" applyFill="1" applyBorder="1" applyAlignment="1">
      <alignment horizontal="center"/>
    </xf>
    <xf numFmtId="164" fontId="6" fillId="26" borderId="91" xfId="0" applyNumberFormat="1" applyFont="1" applyFill="1" applyBorder="1" applyAlignment="1">
      <alignment horizontal="center"/>
    </xf>
    <xf numFmtId="164" fontId="8" fillId="26" borderId="90" xfId="0" applyNumberFormat="1" applyFont="1" applyFill="1" applyBorder="1" applyAlignment="1">
      <alignment horizontal="center"/>
    </xf>
    <xf numFmtId="164" fontId="8" fillId="26" borderId="84" xfId="0" applyNumberFormat="1" applyFont="1" applyFill="1" applyBorder="1" applyAlignment="1">
      <alignment horizontal="center"/>
    </xf>
    <xf numFmtId="164" fontId="3" fillId="26" borderId="84" xfId="0" applyNumberFormat="1" applyFont="1" applyFill="1" applyBorder="1" applyAlignment="1">
      <alignment horizontal="center"/>
    </xf>
    <xf numFmtId="164" fontId="8" fillId="26" borderId="93" xfId="0" applyNumberFormat="1" applyFont="1" applyFill="1" applyBorder="1" applyAlignment="1">
      <alignment horizontal="center"/>
    </xf>
    <xf numFmtId="164" fontId="8" fillId="26" borderId="94" xfId="0" applyNumberFormat="1" applyFont="1" applyFill="1" applyBorder="1" applyAlignment="1">
      <alignment horizontal="center" vertical="center"/>
    </xf>
    <xf numFmtId="164" fontId="8" fillId="26" borderId="91" xfId="0" applyNumberFormat="1" applyFont="1" applyFill="1" applyBorder="1" applyAlignment="1">
      <alignment horizontal="center"/>
    </xf>
    <xf numFmtId="164" fontId="3" fillId="26" borderId="91" xfId="0" applyNumberFormat="1" applyFont="1" applyFill="1" applyBorder="1" applyAlignment="1">
      <alignment horizontal="center"/>
    </xf>
    <xf numFmtId="164" fontId="6" fillId="26" borderId="95" xfId="0" applyNumberFormat="1" applyFont="1" applyFill="1" applyBorder="1" applyAlignment="1">
      <alignment horizontal="center"/>
    </xf>
    <xf numFmtId="164" fontId="6" fillId="26" borderId="90" xfId="0" applyNumberFormat="1" applyFont="1" applyFill="1" applyBorder="1" applyAlignment="1">
      <alignment horizontal="center"/>
    </xf>
    <xf numFmtId="164" fontId="6" fillId="26" borderId="2" xfId="0" applyNumberFormat="1" applyFont="1" applyFill="1" applyBorder="1" applyAlignment="1">
      <alignment horizontal="center"/>
    </xf>
    <xf numFmtId="164" fontId="3" fillId="26" borderId="2" xfId="0" applyNumberFormat="1" applyFont="1" applyFill="1" applyBorder="1" applyAlignment="1">
      <alignment horizontal="center"/>
    </xf>
    <xf numFmtId="164" fontId="8" fillId="0" borderId="60" xfId="0" applyNumberFormat="1" applyFont="1" applyFill="1" applyBorder="1" applyAlignment="1" applyProtection="1">
      <alignment horizontal="center"/>
      <protection locked="0"/>
    </xf>
    <xf numFmtId="164" fontId="4" fillId="26" borderId="84" xfId="0" applyNumberFormat="1" applyFont="1" applyFill="1" applyBorder="1" applyAlignment="1" applyProtection="1">
      <alignment horizontal="center"/>
      <protection locked="0"/>
    </xf>
    <xf numFmtId="164" fontId="3" fillId="0" borderId="60" xfId="0" applyNumberFormat="1" applyFont="1" applyFill="1" applyBorder="1" applyAlignment="1" applyProtection="1">
      <alignment horizontal="center"/>
      <protection locked="0"/>
    </xf>
    <xf numFmtId="164" fontId="3" fillId="26" borderId="84" xfId="0" applyNumberFormat="1" applyFont="1" applyFill="1" applyBorder="1" applyAlignment="1" applyProtection="1">
      <alignment horizontal="center"/>
      <protection locked="0"/>
    </xf>
    <xf numFmtId="164" fontId="4" fillId="26" borderId="92" xfId="0" applyNumberFormat="1" applyFont="1" applyFill="1" applyBorder="1" applyAlignment="1" applyProtection="1">
      <alignment horizontal="center"/>
      <protection locked="0"/>
    </xf>
    <xf numFmtId="164" fontId="8" fillId="26" borderId="84" xfId="0" applyNumberFormat="1" applyFont="1" applyFill="1" applyBorder="1" applyAlignment="1" applyProtection="1">
      <alignment horizontal="center"/>
      <protection locked="0"/>
    </xf>
    <xf numFmtId="164" fontId="6" fillId="26" borderId="84" xfId="0" applyNumberFormat="1" applyFont="1" applyFill="1" applyBorder="1" applyAlignment="1" applyProtection="1">
      <alignment horizontal="center"/>
      <protection locked="0"/>
    </xf>
    <xf numFmtId="164" fontId="5" fillId="26" borderId="84" xfId="0" applyNumberFormat="1" applyFont="1" applyFill="1" applyBorder="1" applyAlignment="1">
      <alignment horizontal="center"/>
    </xf>
    <xf numFmtId="164" fontId="3" fillId="26" borderId="84" xfId="0" applyNumberFormat="1" applyFont="1" applyFill="1" applyBorder="1" applyAlignment="1" applyProtection="1">
      <alignment horizontal="center" vertical="center"/>
      <protection locked="0"/>
    </xf>
    <xf numFmtId="164" fontId="6" fillId="26" borderId="54" xfId="0" applyNumberFormat="1" applyFont="1" applyFill="1" applyBorder="1" applyAlignment="1" applyProtection="1">
      <alignment horizontal="center"/>
      <protection locked="0"/>
    </xf>
    <xf numFmtId="164" fontId="6" fillId="26" borderId="97" xfId="0" applyNumberFormat="1" applyFont="1" applyFill="1" applyBorder="1" applyAlignment="1" applyProtection="1">
      <alignment horizontal="center"/>
      <protection locked="0"/>
    </xf>
    <xf numFmtId="164" fontId="8" fillId="26" borderId="97" xfId="0" applyNumberFormat="1" applyFont="1" applyFill="1" applyBorder="1" applyAlignment="1" applyProtection="1">
      <alignment horizontal="center"/>
      <protection locked="0"/>
    </xf>
    <xf numFmtId="164" fontId="4" fillId="26" borderId="98" xfId="0" applyNumberFormat="1" applyFont="1" applyFill="1" applyBorder="1" applyAlignment="1" applyProtection="1">
      <alignment horizontal="center"/>
      <protection locked="0"/>
    </xf>
    <xf numFmtId="164" fontId="4" fillId="26" borderId="54" xfId="0" applyNumberFormat="1" applyFont="1" applyFill="1" applyBorder="1" applyAlignment="1" applyProtection="1">
      <alignment horizontal="center"/>
      <protection locked="0"/>
    </xf>
    <xf numFmtId="164" fontId="8" fillId="26" borderId="99" xfId="0" applyNumberFormat="1" applyFont="1" applyFill="1" applyBorder="1" applyAlignment="1" applyProtection="1">
      <alignment horizontal="center"/>
      <protection locked="0"/>
    </xf>
    <xf numFmtId="164" fontId="4" fillId="26" borderId="100" xfId="0" applyNumberFormat="1" applyFont="1" applyFill="1" applyBorder="1" applyAlignment="1" applyProtection="1">
      <alignment horizontal="center"/>
      <protection locked="0"/>
    </xf>
    <xf numFmtId="164" fontId="8" fillId="26" borderId="101" xfId="0" applyNumberFormat="1" applyFont="1" applyFill="1" applyBorder="1" applyAlignment="1">
      <alignment horizontal="center" vertical="center"/>
    </xf>
    <xf numFmtId="164" fontId="8" fillId="26" borderId="102" xfId="0" applyNumberFormat="1" applyFont="1" applyFill="1" applyBorder="1" applyAlignment="1">
      <alignment horizontal="center"/>
    </xf>
    <xf numFmtId="164" fontId="6" fillId="26" borderId="102" xfId="0" applyNumberFormat="1" applyFont="1" applyFill="1" applyBorder="1" applyAlignment="1">
      <alignment horizontal="center"/>
    </xf>
    <xf numFmtId="164" fontId="3" fillId="26" borderId="102" xfId="0" applyNumberFormat="1" applyFont="1" applyFill="1" applyBorder="1" applyAlignment="1">
      <alignment horizontal="center"/>
    </xf>
    <xf numFmtId="164" fontId="6" fillId="26" borderId="103" xfId="0" applyNumberFormat="1" applyFont="1" applyFill="1" applyBorder="1" applyAlignment="1">
      <alignment horizontal="center"/>
    </xf>
    <xf numFmtId="164" fontId="6" fillId="26" borderId="96" xfId="0" applyNumberFormat="1" applyFont="1" applyFill="1" applyBorder="1" applyAlignment="1">
      <alignment horizontal="center"/>
    </xf>
    <xf numFmtId="164" fontId="6" fillId="26" borderId="57" xfId="0" applyNumberFormat="1" applyFont="1" applyFill="1" applyBorder="1" applyAlignment="1" applyProtection="1">
      <alignment horizontal="center"/>
      <protection locked="0"/>
    </xf>
    <xf numFmtId="164" fontId="4" fillId="26" borderId="58" xfId="0" applyNumberFormat="1" applyFont="1" applyFill="1" applyBorder="1" applyAlignment="1" applyProtection="1">
      <alignment horizontal="center"/>
      <protection locked="0"/>
    </xf>
    <xf numFmtId="164" fontId="6" fillId="26" borderId="7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42" fillId="0" borderId="84" xfId="0" applyNumberFormat="1" applyFont="1" applyFill="1" applyBorder="1" applyAlignment="1">
      <alignment horizontal="center"/>
    </xf>
    <xf numFmtId="164" fontId="4" fillId="0" borderId="92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8" fillId="26" borderId="81" xfId="0" applyFont="1" applyFill="1" applyBorder="1" applyAlignment="1">
      <alignment horizontal="left" vertical="center"/>
    </xf>
    <xf numFmtId="164" fontId="8" fillId="26" borderId="81" xfId="0" applyNumberFormat="1" applyFont="1" applyFill="1" applyBorder="1" applyAlignment="1">
      <alignment horizontal="center" vertical="center"/>
    </xf>
    <xf numFmtId="164" fontId="8" fillId="26" borderId="105" xfId="0" applyNumberFormat="1" applyFont="1" applyFill="1" applyBorder="1" applyAlignment="1">
      <alignment horizontal="center" vertical="center"/>
    </xf>
    <xf numFmtId="164" fontId="8" fillId="26" borderId="87" xfId="0" applyNumberFormat="1" applyFont="1" applyFill="1" applyBorder="1" applyAlignment="1">
      <alignment horizontal="center" vertical="center"/>
    </xf>
    <xf numFmtId="164" fontId="8" fillId="26" borderId="106" xfId="0" applyNumberFormat="1" applyFont="1" applyFill="1" applyBorder="1" applyAlignment="1">
      <alignment horizontal="center"/>
    </xf>
    <xf numFmtId="164" fontId="8" fillId="0" borderId="107" xfId="0" applyNumberFormat="1" applyFont="1" applyFill="1" applyBorder="1" applyAlignment="1" applyProtection="1">
      <alignment horizontal="center"/>
      <protection locked="0"/>
    </xf>
    <xf numFmtId="164" fontId="8" fillId="26" borderId="87" xfId="0" applyNumberFormat="1" applyFont="1" applyFill="1" applyBorder="1" applyAlignment="1">
      <alignment horizontal="center"/>
    </xf>
    <xf numFmtId="164" fontId="8" fillId="0" borderId="108" xfId="0" applyNumberFormat="1" applyFont="1" applyFill="1" applyBorder="1" applyAlignment="1" applyProtection="1">
      <alignment horizontal="center"/>
      <protection locked="0"/>
    </xf>
    <xf numFmtId="164" fontId="3" fillId="0" borderId="88" xfId="0" applyNumberFormat="1" applyFont="1" applyFill="1" applyBorder="1" applyAlignment="1">
      <alignment horizontal="center"/>
    </xf>
    <xf numFmtId="164" fontId="3" fillId="0" borderId="87" xfId="0" applyNumberFormat="1" applyFont="1" applyFill="1" applyBorder="1" applyAlignment="1">
      <alignment horizontal="center"/>
    </xf>
    <xf numFmtId="164" fontId="3" fillId="0" borderId="107" xfId="0" applyNumberFormat="1" applyFont="1" applyFill="1" applyBorder="1" applyAlignment="1">
      <alignment horizontal="center"/>
    </xf>
    <xf numFmtId="164" fontId="8" fillId="26" borderId="109" xfId="0" applyNumberFormat="1" applyFont="1" applyFill="1" applyBorder="1" applyAlignment="1">
      <alignment horizontal="center" vertical="center"/>
    </xf>
    <xf numFmtId="164" fontId="8" fillId="26" borderId="32" xfId="0" applyNumberFormat="1" applyFont="1" applyFill="1" applyBorder="1" applyAlignment="1">
      <alignment horizontal="center" vertical="center"/>
    </xf>
    <xf numFmtId="164" fontId="8" fillId="0" borderId="110" xfId="0" applyNumberFormat="1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 vertical="center" wrapText="1"/>
    </xf>
    <xf numFmtId="0" fontId="1" fillId="26" borderId="119" xfId="0" applyFont="1" applyFill="1" applyBorder="1" applyAlignment="1">
      <alignment horizontal="center" vertical="center" wrapText="1"/>
    </xf>
    <xf numFmtId="0" fontId="1" fillId="26" borderId="120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1" fillId="26" borderId="121" xfId="0" applyFont="1" applyFill="1" applyBorder="1" applyAlignment="1">
      <alignment horizontal="center" vertical="center" wrapText="1"/>
    </xf>
    <xf numFmtId="164" fontId="3" fillId="0" borderId="87" xfId="0" applyNumberFormat="1" applyFont="1" applyFill="1" applyBorder="1" applyAlignment="1">
      <alignment horizontal="center" vertical="center"/>
    </xf>
    <xf numFmtId="164" fontId="4" fillId="26" borderId="2" xfId="0" applyNumberFormat="1" applyFont="1" applyFill="1" applyBorder="1" applyAlignment="1">
      <alignment horizontal="center"/>
    </xf>
    <xf numFmtId="164" fontId="4" fillId="26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164" fontId="3" fillId="26" borderId="105" xfId="0" applyNumberFormat="1" applyFont="1" applyFill="1" applyBorder="1" applyAlignment="1">
      <alignment horizontal="center"/>
    </xf>
    <xf numFmtId="164" fontId="4" fillId="26" borderId="66" xfId="0" applyNumberFormat="1" applyFont="1" applyFill="1" applyBorder="1" applyAlignment="1">
      <alignment horizontal="center"/>
    </xf>
    <xf numFmtId="164" fontId="4" fillId="26" borderId="66" xfId="0" applyNumberFormat="1" applyFont="1" applyFill="1" applyBorder="1" applyAlignment="1" applyProtection="1">
      <alignment horizontal="center"/>
      <protection locked="0"/>
    </xf>
    <xf numFmtId="164" fontId="8" fillId="0" borderId="125" xfId="0" applyNumberFormat="1" applyFont="1" applyFill="1" applyBorder="1" applyAlignment="1" applyProtection="1">
      <alignment horizontal="center"/>
      <protection locked="0"/>
    </xf>
    <xf numFmtId="164" fontId="8" fillId="0" borderId="126" xfId="0" applyNumberFormat="1" applyFont="1" applyFill="1" applyBorder="1" applyAlignment="1" applyProtection="1">
      <alignment horizontal="center"/>
      <protection locked="0"/>
    </xf>
    <xf numFmtId="164" fontId="4" fillId="26" borderId="91" xfId="0" applyNumberFormat="1" applyFont="1" applyFill="1" applyBorder="1" applyAlignment="1">
      <alignment horizontal="center"/>
    </xf>
    <xf numFmtId="164" fontId="3" fillId="0" borderId="126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26" borderId="126" xfId="0" applyNumberFormat="1" applyFont="1" applyFill="1" applyBorder="1" applyAlignment="1">
      <alignment horizontal="center"/>
    </xf>
    <xf numFmtId="164" fontId="4" fillId="26" borderId="95" xfId="0" applyNumberFormat="1" applyFont="1" applyFill="1" applyBorder="1" applyAlignment="1">
      <alignment horizontal="center"/>
    </xf>
    <xf numFmtId="164" fontId="8" fillId="26" borderId="94" xfId="0" applyNumberFormat="1" applyFont="1" applyFill="1" applyBorder="1" applyAlignment="1" applyProtection="1">
      <alignment horizontal="center"/>
      <protection locked="0"/>
    </xf>
    <xf numFmtId="164" fontId="8" fillId="26" borderId="91" xfId="0" applyNumberFormat="1" applyFont="1" applyFill="1" applyBorder="1" applyAlignment="1" applyProtection="1">
      <alignment horizontal="center"/>
      <protection locked="0"/>
    </xf>
    <xf numFmtId="164" fontId="4" fillId="26" borderId="91" xfId="0" applyNumberFormat="1" applyFont="1" applyFill="1" applyBorder="1" applyAlignment="1" applyProtection="1">
      <alignment horizontal="center"/>
      <protection locked="0"/>
    </xf>
    <xf numFmtId="164" fontId="6" fillId="26" borderId="91" xfId="0" applyNumberFormat="1" applyFont="1" applyFill="1" applyBorder="1" applyAlignment="1" applyProtection="1">
      <alignment horizontal="center"/>
      <protection locked="0"/>
    </xf>
    <xf numFmtId="164" fontId="5" fillId="26" borderId="91" xfId="0" applyNumberFormat="1" applyFont="1" applyFill="1" applyBorder="1" applyAlignment="1">
      <alignment horizontal="center"/>
    </xf>
    <xf numFmtId="164" fontId="3" fillId="26" borderId="91" xfId="0" applyNumberFormat="1" applyFont="1" applyFill="1" applyBorder="1" applyAlignment="1" applyProtection="1">
      <alignment horizontal="center" vertical="center"/>
      <protection locked="0"/>
    </xf>
    <xf numFmtId="164" fontId="6" fillId="26" borderId="127" xfId="0" applyNumberFormat="1" applyFont="1" applyFill="1" applyBorder="1" applyAlignment="1" applyProtection="1">
      <alignment horizontal="center"/>
      <protection locked="0"/>
    </xf>
    <xf numFmtId="164" fontId="3" fillId="26" borderId="126" xfId="0" applyNumberFormat="1" applyFont="1" applyFill="1" applyBorder="1" applyAlignment="1" applyProtection="1">
      <alignment horizontal="center"/>
      <protection locked="0"/>
    </xf>
    <xf numFmtId="164" fontId="4" fillId="26" borderId="96" xfId="0" applyNumberFormat="1" applyFont="1" applyFill="1" applyBorder="1" applyAlignment="1" applyProtection="1">
      <alignment horizontal="center"/>
      <protection locked="0"/>
    </xf>
    <xf numFmtId="164" fontId="8" fillId="26" borderId="96" xfId="0" applyNumberFormat="1" applyFont="1" applyFill="1" applyBorder="1" applyAlignment="1" applyProtection="1">
      <alignment horizontal="center"/>
      <protection locked="0"/>
    </xf>
    <xf numFmtId="164" fontId="4" fillId="26" borderId="95" xfId="0" applyNumberFormat="1" applyFont="1" applyFill="1" applyBorder="1" applyAlignment="1" applyProtection="1">
      <alignment horizontal="center"/>
      <protection locked="0"/>
    </xf>
    <xf numFmtId="164" fontId="8" fillId="0" borderId="52" xfId="0" applyNumberFormat="1" applyFont="1" applyFill="1" applyBorder="1" applyAlignment="1" applyProtection="1">
      <alignment horizontal="center"/>
      <protection locked="0"/>
    </xf>
    <xf numFmtId="164" fontId="3" fillId="0" borderId="126" xfId="0" applyNumberFormat="1" applyFont="1" applyFill="1" applyBorder="1" applyAlignment="1" applyProtection="1">
      <alignment horizontal="center" vertical="center"/>
      <protection locked="0"/>
    </xf>
    <xf numFmtId="164" fontId="3" fillId="26" borderId="96" xfId="0" applyNumberFormat="1" applyFont="1" applyFill="1" applyBorder="1" applyAlignment="1">
      <alignment horizontal="center"/>
    </xf>
    <xf numFmtId="164" fontId="3" fillId="26" borderId="94" xfId="0" applyNumberFormat="1" applyFont="1" applyFill="1" applyBorder="1" applyAlignment="1">
      <alignment horizontal="center"/>
    </xf>
    <xf numFmtId="164" fontId="8" fillId="26" borderId="125" xfId="0" applyNumberFormat="1" applyFont="1" applyFill="1" applyBorder="1" applyAlignment="1">
      <alignment horizontal="center"/>
    </xf>
    <xf numFmtId="164" fontId="8" fillId="26" borderId="126" xfId="0" applyNumberFormat="1" applyFont="1" applyFill="1" applyBorder="1" applyAlignment="1">
      <alignment horizontal="center"/>
    </xf>
    <xf numFmtId="164" fontId="4" fillId="26" borderId="127" xfId="0" applyNumberFormat="1" applyFont="1" applyFill="1" applyBorder="1" applyAlignment="1">
      <alignment horizontal="center"/>
    </xf>
    <xf numFmtId="164" fontId="6" fillId="26" borderId="96" xfId="0" applyNumberFormat="1" applyFont="1" applyFill="1" applyBorder="1" applyAlignment="1" applyProtection="1">
      <alignment horizontal="center"/>
      <protection locked="0"/>
    </xf>
    <xf numFmtId="164" fontId="4" fillId="26" borderId="96" xfId="0" applyNumberFormat="1" applyFont="1" applyFill="1" applyBorder="1" applyAlignment="1">
      <alignment horizontal="center"/>
    </xf>
    <xf numFmtId="0" fontId="1" fillId="26" borderId="113" xfId="0" applyFont="1" applyFill="1" applyBorder="1" applyAlignment="1">
      <alignment horizontal="center" vertical="center" wrapText="1"/>
    </xf>
    <xf numFmtId="164" fontId="6" fillId="26" borderId="12" xfId="0" applyNumberFormat="1" applyFont="1" applyFill="1" applyBorder="1" applyAlignment="1" applyProtection="1">
      <alignment horizontal="center"/>
      <protection locked="0"/>
    </xf>
    <xf numFmtId="164" fontId="3" fillId="26" borderId="12" xfId="0" applyNumberFormat="1" applyFont="1" applyFill="1" applyBorder="1" applyAlignment="1" applyProtection="1">
      <alignment horizontal="center"/>
      <protection locked="0"/>
    </xf>
    <xf numFmtId="164" fontId="4" fillId="26" borderId="12" xfId="0" applyNumberFormat="1" applyFont="1" applyFill="1" applyBorder="1" applyAlignment="1" applyProtection="1">
      <alignment horizontal="center"/>
      <protection locked="0"/>
    </xf>
    <xf numFmtId="164" fontId="4" fillId="26" borderId="12" xfId="0" applyNumberFormat="1" applyFont="1" applyFill="1" applyBorder="1" applyAlignment="1">
      <alignment horizontal="center"/>
    </xf>
    <xf numFmtId="164" fontId="8" fillId="26" borderId="12" xfId="0" applyNumberFormat="1" applyFont="1" applyFill="1" applyBorder="1" applyAlignment="1">
      <alignment horizontal="center"/>
    </xf>
    <xf numFmtId="164" fontId="3" fillId="26" borderId="127" xfId="0" applyNumberFormat="1" applyFont="1" applyFill="1" applyBorder="1" applyAlignment="1" applyProtection="1">
      <alignment horizontal="center" vertical="center"/>
      <protection locked="0"/>
    </xf>
    <xf numFmtId="0" fontId="1" fillId="26" borderId="128" xfId="0" applyFont="1" applyFill="1" applyBorder="1" applyAlignment="1">
      <alignment horizontal="center" vertical="center" wrapText="1"/>
    </xf>
    <xf numFmtId="0" fontId="1" fillId="3" borderId="113" xfId="0" applyFont="1" applyFill="1" applyBorder="1" applyAlignment="1">
      <alignment horizontal="center" vertical="center" wrapText="1"/>
    </xf>
    <xf numFmtId="164" fontId="6" fillId="26" borderId="2" xfId="0" applyNumberFormat="1" applyFont="1" applyFill="1" applyBorder="1" applyAlignment="1" applyProtection="1">
      <alignment horizontal="center"/>
      <protection locked="0"/>
    </xf>
    <xf numFmtId="164" fontId="3" fillId="26" borderId="2" xfId="0" applyNumberFormat="1" applyFont="1" applyFill="1" applyBorder="1" applyAlignment="1" applyProtection="1">
      <alignment horizontal="center" vertical="center"/>
      <protection locked="0"/>
    </xf>
    <xf numFmtId="164" fontId="3" fillId="26" borderId="2" xfId="0" applyNumberFormat="1" applyFont="1" applyFill="1" applyBorder="1" applyAlignment="1" applyProtection="1">
      <alignment horizontal="center"/>
      <protection locked="0"/>
    </xf>
    <xf numFmtId="164" fontId="4" fillId="26" borderId="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8" fillId="26" borderId="2" xfId="0" applyNumberFormat="1" applyFont="1" applyFill="1" applyBorder="1" applyAlignment="1" applyProtection="1">
      <alignment horizontal="center"/>
      <protection locked="0"/>
    </xf>
    <xf numFmtId="164" fontId="5" fillId="26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6" borderId="89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26" borderId="129" xfId="0" applyFont="1" applyFill="1" applyBorder="1" applyAlignment="1">
      <alignment horizontal="center" vertical="center" wrapText="1"/>
    </xf>
    <xf numFmtId="164" fontId="4" fillId="26" borderId="7" xfId="0" applyNumberFormat="1" applyFont="1" applyFill="1" applyBorder="1" applyAlignment="1" applyProtection="1">
      <alignment horizontal="center"/>
      <protection locked="0"/>
    </xf>
    <xf numFmtId="164" fontId="8" fillId="0" borderId="87" xfId="0" applyNumberFormat="1" applyFont="1" applyFill="1" applyBorder="1" applyAlignment="1" applyProtection="1">
      <alignment horizontal="center"/>
      <protection locked="0"/>
    </xf>
    <xf numFmtId="164" fontId="8" fillId="26" borderId="87" xfId="0" applyNumberFormat="1" applyFont="1" applyFill="1" applyBorder="1" applyAlignment="1" applyProtection="1">
      <alignment horizontal="center"/>
      <protection locked="0"/>
    </xf>
    <xf numFmtId="164" fontId="3" fillId="26" borderId="91" xfId="0" applyNumberFormat="1" applyFont="1" applyFill="1" applyBorder="1" applyAlignment="1" applyProtection="1">
      <alignment horizontal="center"/>
      <protection locked="0"/>
    </xf>
    <xf numFmtId="0" fontId="1" fillId="2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132" xfId="0" applyNumberFormat="1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1" fillId="26" borderId="73" xfId="0" applyFont="1" applyFill="1" applyBorder="1" applyAlignment="1">
      <alignment horizontal="center" vertical="center" wrapText="1"/>
    </xf>
    <xf numFmtId="0" fontId="1" fillId="26" borderId="74" xfId="0" applyFont="1" applyFill="1" applyBorder="1" applyAlignment="1">
      <alignment horizontal="center" vertical="center" wrapText="1"/>
    </xf>
    <xf numFmtId="0" fontId="1" fillId="26" borderId="50" xfId="0" applyFont="1" applyFill="1" applyBorder="1" applyAlignment="1">
      <alignment horizontal="center" vertical="center" wrapText="1"/>
    </xf>
    <xf numFmtId="0" fontId="1" fillId="26" borderId="49" xfId="0" applyFont="1" applyFill="1" applyBorder="1" applyAlignment="1">
      <alignment horizontal="center" vertical="center" wrapText="1"/>
    </xf>
    <xf numFmtId="0" fontId="1" fillId="26" borderId="50" xfId="0" applyFont="1" applyFill="1" applyBorder="1" applyAlignment="1">
      <alignment horizontal="center" vertical="center"/>
    </xf>
    <xf numFmtId="0" fontId="1" fillId="26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26" borderId="104" xfId="0" applyFont="1" applyFill="1" applyBorder="1" applyAlignment="1">
      <alignment horizontal="center" vertical="center" wrapText="1"/>
    </xf>
    <xf numFmtId="0" fontId="1" fillId="26" borderId="89" xfId="0" applyFont="1" applyFill="1" applyBorder="1" applyAlignment="1">
      <alignment horizontal="center" vertical="center" wrapText="1"/>
    </xf>
    <xf numFmtId="0" fontId="1" fillId="26" borderId="123" xfId="0" applyFont="1" applyFill="1" applyBorder="1" applyAlignment="1">
      <alignment horizontal="center" vertical="center" wrapText="1"/>
    </xf>
    <xf numFmtId="0" fontId="1" fillId="26" borderId="122" xfId="0" applyFont="1" applyFill="1" applyBorder="1" applyAlignment="1">
      <alignment horizontal="center" vertical="center" wrapText="1"/>
    </xf>
    <xf numFmtId="0" fontId="1" fillId="26" borderId="1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1" fillId="0" borderId="122" xfId="0" applyFont="1" applyFill="1" applyBorder="1" applyAlignment="1">
      <alignment horizontal="center" vertical="center" wrapText="1"/>
    </xf>
    <xf numFmtId="0" fontId="1" fillId="0" borderId="114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1" fillId="26" borderId="111" xfId="0" applyFont="1" applyFill="1" applyBorder="1" applyAlignment="1">
      <alignment horizontal="center" vertical="center" wrapText="1"/>
    </xf>
    <xf numFmtId="0" fontId="1" fillId="26" borderId="115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26" borderId="118" xfId="0" applyFont="1" applyFill="1" applyBorder="1" applyAlignment="1">
      <alignment horizontal="center" vertical="center" wrapText="1"/>
    </xf>
    <xf numFmtId="0" fontId="1" fillId="26" borderId="117" xfId="0" applyFont="1" applyFill="1" applyBorder="1" applyAlignment="1">
      <alignment horizontal="center" vertical="center"/>
    </xf>
    <xf numFmtId="0" fontId="1" fillId="26" borderId="112" xfId="0" applyFont="1" applyFill="1" applyBorder="1" applyAlignment="1">
      <alignment horizontal="center" vertical="center"/>
    </xf>
    <xf numFmtId="0" fontId="1" fillId="26" borderId="130" xfId="0" applyFont="1" applyFill="1" applyBorder="1" applyAlignment="1">
      <alignment horizontal="center" vertical="center" wrapText="1"/>
    </xf>
    <xf numFmtId="0" fontId="1" fillId="26" borderId="114" xfId="0" applyFont="1" applyFill="1" applyBorder="1" applyAlignment="1">
      <alignment horizontal="center" vertical="center" wrapText="1"/>
    </xf>
    <xf numFmtId="0" fontId="1" fillId="26" borderId="1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" fillId="26" borderId="83" xfId="0" applyFont="1" applyFill="1" applyBorder="1" applyAlignment="1">
      <alignment horizontal="center" vertical="center" wrapText="1"/>
    </xf>
    <xf numFmtId="0" fontId="1" fillId="26" borderId="6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/>
    </xf>
  </cellXfs>
  <cellStyles count="6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38"/>
    <cellStyle name="Обычный 2 3" xfId="39"/>
    <cellStyle name="Обычный 2 4" xfId="40"/>
    <cellStyle name="Обычный 2 5" xfId="37"/>
    <cellStyle name="Обычный 3" xfId="41"/>
    <cellStyle name="Обычный 3 2" xfId="42"/>
    <cellStyle name="Обычный 3 3" xfId="43"/>
    <cellStyle name="Обычный 4" xfId="44"/>
    <cellStyle name="Обычный 4 2" xfId="45"/>
    <cellStyle name="Обычный 4 2 2" xfId="46"/>
    <cellStyle name="Обычный 4 3" xfId="47"/>
    <cellStyle name="Обычный 4 4" xfId="48"/>
    <cellStyle name="Обычный 5" xfId="49"/>
    <cellStyle name="Обычный 6" xfId="50"/>
    <cellStyle name="Обычный 7" xfId="51"/>
    <cellStyle name="Обычный 8" xfId="62"/>
    <cellStyle name="Обычный 9" xfId="63"/>
    <cellStyle name="Плохой 2" xfId="52"/>
    <cellStyle name="Пояснение 2" xfId="53"/>
    <cellStyle name="Примечание 2" xfId="54"/>
    <cellStyle name="Процентный 2" xfId="55"/>
    <cellStyle name="Процентный 3" xfId="56"/>
    <cellStyle name="Процентный 4" xfId="57"/>
    <cellStyle name="Связанная ячейка 2" xfId="58"/>
    <cellStyle name="Текст предупреждения 2" xfId="59"/>
    <cellStyle name="Финансовый 2" xfId="60"/>
    <cellStyle name="Хороший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ED361C2F-641C-4317-B8BB-34CFCEFF6367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17689</xdr:rowOff>
    </xdr:to>
    <xdr:sp macro="" textlink="">
      <xdr:nvSpPr>
        <xdr:cNvPr id="6414470" name="Text Box 1">
          <a:extLst>
            <a:ext uri="{FF2B5EF4-FFF2-40B4-BE49-F238E27FC236}">
              <a16:creationId xmlns="" xmlns:a16="http://schemas.microsoft.com/office/drawing/2014/main" id="{00000000-0008-0000-0900-000086E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28575</xdr:rowOff>
    </xdr:to>
    <xdr:sp macro="" textlink="">
      <xdr:nvSpPr>
        <xdr:cNvPr id="6413444" name="Text Box 1">
          <a:extLst>
            <a:ext uri="{FF2B5EF4-FFF2-40B4-BE49-F238E27FC236}">
              <a16:creationId xmlns="" xmlns:a16="http://schemas.microsoft.com/office/drawing/2014/main" id="{00000000-0008-0000-0A00-000084D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5494" name="Text Box 1">
          <a:extLst>
            <a:ext uri="{FF2B5EF4-FFF2-40B4-BE49-F238E27FC236}">
              <a16:creationId xmlns="" xmlns:a16="http://schemas.microsoft.com/office/drawing/2014/main" id="{00000000-0008-0000-0B00-000086E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6523" name="Text Box 1">
          <a:extLst>
            <a:ext uri="{FF2B5EF4-FFF2-40B4-BE49-F238E27FC236}">
              <a16:creationId xmlns="" xmlns:a16="http://schemas.microsoft.com/office/drawing/2014/main" id="{00000000-0008-0000-0C00-00008BE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0</xdr:rowOff>
    </xdr:to>
    <xdr:sp macro="" textlink="">
      <xdr:nvSpPr>
        <xdr:cNvPr id="6417540" name="Text Box 1">
          <a:extLst>
            <a:ext uri="{FF2B5EF4-FFF2-40B4-BE49-F238E27FC236}">
              <a16:creationId xmlns="" xmlns:a16="http://schemas.microsoft.com/office/drawing/2014/main" id="{00000000-0008-0000-0D00-000084E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104775</xdr:colOff>
      <xdr:row>2</xdr:row>
      <xdr:rowOff>9525</xdr:rowOff>
    </xdr:to>
    <xdr:sp macro="" textlink="">
      <xdr:nvSpPr>
        <xdr:cNvPr id="6418526" name="Text Box 1">
          <a:extLst>
            <a:ext uri="{FF2B5EF4-FFF2-40B4-BE49-F238E27FC236}">
              <a16:creationId xmlns="" xmlns:a16="http://schemas.microsoft.com/office/drawing/2014/main" id="{00000000-0008-0000-0E00-00005EF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5266" name="Text Box 1">
          <a:extLst>
            <a:ext uri="{FF2B5EF4-FFF2-40B4-BE49-F238E27FC236}">
              <a16:creationId xmlns="" xmlns:a16="http://schemas.microsoft.com/office/drawing/2014/main" id="{00000000-0008-0000-0100-000092B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6278" name="Text Box 1">
          <a:extLst>
            <a:ext uri="{FF2B5EF4-FFF2-40B4-BE49-F238E27FC236}">
              <a16:creationId xmlns="" xmlns:a16="http://schemas.microsoft.com/office/drawing/2014/main" id="{00000000-0008-0000-0200-000086C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7300" name="Text Box 1">
          <a:extLst>
            <a:ext uri="{FF2B5EF4-FFF2-40B4-BE49-F238E27FC236}">
              <a16:creationId xmlns="" xmlns:a16="http://schemas.microsoft.com/office/drawing/2014/main" id="{00000000-0008-0000-0300-000084C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8324" name="Text Box 1">
          <a:extLst>
            <a:ext uri="{FF2B5EF4-FFF2-40B4-BE49-F238E27FC236}">
              <a16:creationId xmlns="" xmlns:a16="http://schemas.microsoft.com/office/drawing/2014/main" id="{00000000-0008-0000-0400-000084C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9348" name="Text Box 1">
          <a:extLst>
            <a:ext uri="{FF2B5EF4-FFF2-40B4-BE49-F238E27FC236}">
              <a16:creationId xmlns="" xmlns:a16="http://schemas.microsoft.com/office/drawing/2014/main" id="{00000000-0008-0000-0500-000084C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0372" name="Text Box 1">
          <a:extLst>
            <a:ext uri="{FF2B5EF4-FFF2-40B4-BE49-F238E27FC236}">
              <a16:creationId xmlns="" xmlns:a16="http://schemas.microsoft.com/office/drawing/2014/main" id="{00000000-0008-0000-0600-000084D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19050</xdr:rowOff>
    </xdr:to>
    <xdr:sp macro="" textlink="">
      <xdr:nvSpPr>
        <xdr:cNvPr id="6411396" name="Text Box 1">
          <a:extLst>
            <a:ext uri="{FF2B5EF4-FFF2-40B4-BE49-F238E27FC236}">
              <a16:creationId xmlns="" xmlns:a16="http://schemas.microsoft.com/office/drawing/2014/main" id="{00000000-0008-0000-0700-000084D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28575</xdr:rowOff>
    </xdr:to>
    <xdr:sp macro="" textlink="">
      <xdr:nvSpPr>
        <xdr:cNvPr id="6412420" name="Text Box 1">
          <a:extLst>
            <a:ext uri="{FF2B5EF4-FFF2-40B4-BE49-F238E27FC236}">
              <a16:creationId xmlns="" xmlns:a16="http://schemas.microsoft.com/office/drawing/2014/main" id="{00000000-0008-0000-0800-000084D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U101"/>
  <sheetViews>
    <sheetView showGridLines="0" showZeros="0" tabSelected="1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9.5703125" style="68" hidden="1" customWidth="1"/>
    <col min="2" max="2" width="31.85546875" style="7" customWidth="1"/>
    <col min="3" max="3" width="16" style="7" customWidth="1"/>
    <col min="4" max="4" width="11" style="7" customWidth="1"/>
    <col min="5" max="5" width="11.85546875" style="7" customWidth="1"/>
    <col min="6" max="6" width="11" style="7" customWidth="1"/>
    <col min="7" max="7" width="11.42578125" style="7" customWidth="1"/>
    <col min="8" max="8" width="23.42578125" style="7" customWidth="1"/>
    <col min="9" max="9" width="11.5703125" style="7" customWidth="1"/>
    <col min="10" max="10" width="11.85546875" style="8" customWidth="1"/>
    <col min="11" max="11" width="11.5703125" style="7" customWidth="1"/>
    <col min="12" max="12" width="11.85546875" style="7" customWidth="1"/>
    <col min="13" max="13" width="9.5703125" style="7" customWidth="1"/>
    <col min="14" max="14" width="9.28515625" style="7" customWidth="1"/>
    <col min="15" max="15" width="11.140625" style="7" customWidth="1"/>
    <col min="16" max="16" width="16.85546875" style="115" customWidth="1"/>
    <col min="17" max="17" width="42.42578125" style="7" hidden="1" customWidth="1"/>
    <col min="18" max="18" width="18.85546875" style="7" bestFit="1" customWidth="1"/>
    <col min="19" max="20" width="9.140625" style="7"/>
    <col min="21" max="21" width="12.5703125" style="7" customWidth="1"/>
    <col min="22" max="16384" width="9.140625" style="7"/>
  </cols>
  <sheetData>
    <row r="1" spans="1:21" ht="16.5" x14ac:dyDescent="0.2">
      <c r="B1" s="357" t="s">
        <v>143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113" t="s">
        <v>112</v>
      </c>
      <c r="Q1" s="69"/>
      <c r="R1" s="177">
        <v>44092</v>
      </c>
    </row>
    <row r="2" spans="1:21" ht="18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3" t="s">
        <v>113</v>
      </c>
      <c r="Q2" s="69"/>
    </row>
    <row r="3" spans="1:21" s="8" customFormat="1" ht="28.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3"/>
      <c r="Q3" s="69"/>
    </row>
    <row r="4" spans="1:21" s="8" customFormat="1" ht="46.5" customHeight="1" x14ac:dyDescent="0.2">
      <c r="A4" s="68"/>
      <c r="B4" s="359"/>
      <c r="C4" s="366"/>
      <c r="D4" s="187" t="s">
        <v>166</v>
      </c>
      <c r="E4" s="225" t="s">
        <v>165</v>
      </c>
      <c r="F4" s="223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223" t="s">
        <v>163</v>
      </c>
      <c r="L4" s="223" t="s">
        <v>167</v>
      </c>
      <c r="M4" s="198" t="s">
        <v>166</v>
      </c>
      <c r="N4" s="223" t="s">
        <v>163</v>
      </c>
      <c r="O4" s="223" t="s">
        <v>167</v>
      </c>
      <c r="P4" s="115" t="s">
        <v>155</v>
      </c>
    </row>
    <row r="5" spans="1:21" s="12" customFormat="1" ht="15.75" x14ac:dyDescent="0.25">
      <c r="A5" s="100">
        <f>IF(OR(D5="",D5=0),"x",D5)</f>
        <v>45081.449310982658</v>
      </c>
      <c r="B5" s="199" t="s">
        <v>1</v>
      </c>
      <c r="C5" s="272">
        <v>47512.856463999997</v>
      </c>
      <c r="D5" s="200">
        <v>45081.449310982658</v>
      </c>
      <c r="E5" s="235">
        <f>IFERROR(D5/C5*100,0)</f>
        <v>94.882633177696675</v>
      </c>
      <c r="F5" s="234">
        <v>43971.576473299996</v>
      </c>
      <c r="G5" s="81">
        <f>IFERROR(D5-F5,"")</f>
        <v>1109.8728376826621</v>
      </c>
      <c r="H5" s="306">
        <v>129561.81433733336</v>
      </c>
      <c r="I5" s="235">
        <v>150220.22894949999</v>
      </c>
      <c r="J5" s="306">
        <f>IFERROR(I5/H5*100,"")</f>
        <v>115.9448327563393</v>
      </c>
      <c r="K5" s="234">
        <v>117275.01383281998</v>
      </c>
      <c r="L5" s="81">
        <f>IFERROR(I5-K5,"")</f>
        <v>32945.215116680003</v>
      </c>
      <c r="M5" s="202">
        <f>IFERROR(IF(D5&gt;0,I5/D5*10,""),"")</f>
        <v>33.321960860939669</v>
      </c>
      <c r="N5" s="72">
        <f>IFERROR(IF(F5&gt;0,K5/F5*10,""),"")</f>
        <v>26.670641182044182</v>
      </c>
      <c r="O5" s="139">
        <f>IFERROR(M5-N5,0)</f>
        <v>6.6513196788954865</v>
      </c>
      <c r="P5" s="116"/>
      <c r="Q5" s="13" t="s">
        <v>160</v>
      </c>
      <c r="R5" s="13"/>
    </row>
    <row r="6" spans="1:21" s="13" customFormat="1" ht="15.75" x14ac:dyDescent="0.25">
      <c r="A6" s="100">
        <f t="shared" ref="A6:A69" si="0">IF(OR(D6="",D6=0),"x",D6)</f>
        <v>7480.1904358439997</v>
      </c>
      <c r="B6" s="203" t="s">
        <v>2</v>
      </c>
      <c r="C6" s="204">
        <v>8571.7818060999998</v>
      </c>
      <c r="D6" s="194">
        <v>7480.1904358439997</v>
      </c>
      <c r="E6" s="236">
        <f>IFERROR(D6/C6*100,0)</f>
        <v>87.265292153386554</v>
      </c>
      <c r="F6" s="229">
        <v>7513.395050000001</v>
      </c>
      <c r="G6" s="82">
        <f>IFERROR(D6-F6,"")</f>
        <v>-33.204614156001298</v>
      </c>
      <c r="H6" s="307">
        <v>33024.227000000006</v>
      </c>
      <c r="I6" s="236">
        <v>34123.816267000002</v>
      </c>
      <c r="J6" s="307">
        <f>IFERROR(I6/H6*100,"")</f>
        <v>103.32964422452642</v>
      </c>
      <c r="K6" s="229">
        <v>27466.340180180003</v>
      </c>
      <c r="L6" s="82">
        <f>IFERROR(I6-K6,"")</f>
        <v>6657.4760868199992</v>
      </c>
      <c r="M6" s="94">
        <f>IFERROR(IF(D6&gt;0,I6/D6*10,""),"")</f>
        <v>45.618913795942369</v>
      </c>
      <c r="N6" s="73">
        <f>IFERROR(IF(F6&gt;0,K6/F6*10,""),"")</f>
        <v>36.556496759983361</v>
      </c>
      <c r="O6" s="140">
        <f t="shared" ref="O6:O69" si="1">IFERROR(M6-N6,0)</f>
        <v>9.0624170359590082</v>
      </c>
      <c r="P6" s="116"/>
      <c r="Q6" s="13" t="s">
        <v>160</v>
      </c>
    </row>
    <row r="7" spans="1:21" s="1" customFormat="1" ht="15.75" x14ac:dyDescent="0.25">
      <c r="A7" s="100">
        <f t="shared" si="0"/>
        <v>617.97074018000001</v>
      </c>
      <c r="B7" s="205" t="s">
        <v>3</v>
      </c>
      <c r="C7" s="206">
        <v>718.74922819999995</v>
      </c>
      <c r="D7" s="195">
        <v>617.97074018000001</v>
      </c>
      <c r="E7" s="230">
        <f>IFERROR(D7/C7*100,0)</f>
        <v>85.978630088774551</v>
      </c>
      <c r="F7" s="230">
        <v>617.32411999999999</v>
      </c>
      <c r="G7" s="83">
        <f>IFERROR(D7-F7,"")</f>
        <v>0.64662018000001353</v>
      </c>
      <c r="H7" s="308">
        <v>3553.6000000000004</v>
      </c>
      <c r="I7" s="230">
        <v>3429.6048597600002</v>
      </c>
      <c r="J7" s="308">
        <f>IFERROR(I7/H7*100,"")</f>
        <v>96.510717575416464</v>
      </c>
      <c r="K7" s="131">
        <v>2845.7300450000002</v>
      </c>
      <c r="L7" s="83">
        <f>IFERROR(I7-K7,"")</f>
        <v>583.87481475999994</v>
      </c>
      <c r="M7" s="95">
        <f>IFERROR(IF(D7&gt;0,I7/D7*10,""),"")</f>
        <v>55.497851868537317</v>
      </c>
      <c r="N7" s="74">
        <f>IFERROR(IF(F7&gt;0,K7/F7*10,""),"")</f>
        <v>46.097826940570542</v>
      </c>
      <c r="O7" s="99">
        <f t="shared" si="1"/>
        <v>9.4000249279667756</v>
      </c>
      <c r="P7" s="116"/>
      <c r="Q7" s="13" t="s">
        <v>160</v>
      </c>
    </row>
    <row r="8" spans="1:21" s="1" customFormat="1" ht="15.75" x14ac:dyDescent="0.25">
      <c r="A8" s="100">
        <f t="shared" si="0"/>
        <v>218.8390028</v>
      </c>
      <c r="B8" s="205" t="s">
        <v>4</v>
      </c>
      <c r="C8" s="206">
        <v>382.4676</v>
      </c>
      <c r="D8" s="195">
        <v>218.8390028</v>
      </c>
      <c r="E8" s="230">
        <f>IFERROR(D8/C8*100,0)</f>
        <v>57.217657861737834</v>
      </c>
      <c r="F8" s="230">
        <v>308.67822000000001</v>
      </c>
      <c r="G8" s="83">
        <f>IFERROR(D8-F8,"")</f>
        <v>-89.839217200000007</v>
      </c>
      <c r="H8" s="308">
        <v>2000.85</v>
      </c>
      <c r="I8" s="230">
        <v>1130.9763859999998</v>
      </c>
      <c r="J8" s="308">
        <f>IFERROR(I8/H8*100,"")</f>
        <v>56.524796261588818</v>
      </c>
      <c r="K8" s="131">
        <v>1287.0635232</v>
      </c>
      <c r="L8" s="83">
        <f>IFERROR(I8-K8,"")</f>
        <v>-156.08713720000014</v>
      </c>
      <c r="M8" s="95">
        <f>IFERROR(IF(D8&gt;0,I8/D8*10,""),"")</f>
        <v>51.680750301792173</v>
      </c>
      <c r="N8" s="74">
        <f>IFERROR(IF(F8&gt;0,K8/F8*10,""),"")</f>
        <v>41.695961678151441</v>
      </c>
      <c r="O8" s="99">
        <f t="shared" si="1"/>
        <v>9.9847886236407319</v>
      </c>
      <c r="P8" s="116"/>
      <c r="Q8" s="13" t="s">
        <v>160</v>
      </c>
    </row>
    <row r="9" spans="1:21" s="1" customFormat="1" ht="15.75" x14ac:dyDescent="0.25">
      <c r="A9" s="100">
        <f t="shared" si="0"/>
        <v>90.825603399999991</v>
      </c>
      <c r="B9" s="205" t="s">
        <v>5</v>
      </c>
      <c r="C9" s="206">
        <v>94.630539999999996</v>
      </c>
      <c r="D9" s="195">
        <v>90.825603399999991</v>
      </c>
      <c r="E9" s="230">
        <f>IFERROR(D9/C9*100,0)</f>
        <v>95.979166345241183</v>
      </c>
      <c r="F9" s="230">
        <v>79.997050000000002</v>
      </c>
      <c r="G9" s="83">
        <f>IFERROR(D9-F9,"")</f>
        <v>10.82855339999999</v>
      </c>
      <c r="H9" s="308">
        <v>240.1</v>
      </c>
      <c r="I9" s="230">
        <v>223.28528136</v>
      </c>
      <c r="J9" s="308">
        <f>IFERROR(I9/H9*100,"")</f>
        <v>92.996785239483543</v>
      </c>
      <c r="K9" s="131">
        <v>187.22937619999999</v>
      </c>
      <c r="L9" s="83">
        <f>IFERROR(I9-K9,"")</f>
        <v>36.055905160000009</v>
      </c>
      <c r="M9" s="95">
        <f>IFERROR(IF(D9&gt;0,I9/D9*10,""),"")</f>
        <v>24.583957937129437</v>
      </c>
      <c r="N9" s="74">
        <f>IFERROR(IF(F9&gt;0,K9/F9*10,""),"")</f>
        <v>23.404535067230601</v>
      </c>
      <c r="O9" s="99">
        <f t="shared" si="1"/>
        <v>1.1794228698988363</v>
      </c>
      <c r="P9" s="116"/>
      <c r="Q9" s="13" t="s">
        <v>160</v>
      </c>
    </row>
    <row r="10" spans="1:21" s="1" customFormat="1" ht="15.75" x14ac:dyDescent="0.25">
      <c r="A10" s="100">
        <f t="shared" si="0"/>
        <v>1389.9700800000001</v>
      </c>
      <c r="B10" s="205" t="s">
        <v>6</v>
      </c>
      <c r="C10" s="206">
        <v>1603.6210214</v>
      </c>
      <c r="D10" s="195">
        <v>1389.9700800000001</v>
      </c>
      <c r="E10" s="230">
        <f>IFERROR(D10/C10*100,0)</f>
        <v>86.676968027428487</v>
      </c>
      <c r="F10" s="230">
        <v>1253.4100000000001</v>
      </c>
      <c r="G10" s="83">
        <f>IFERROR(D10-F10,"")</f>
        <v>136.56007999999997</v>
      </c>
      <c r="H10" s="308">
        <v>5150.8</v>
      </c>
      <c r="I10" s="230">
        <v>6043.626486000001</v>
      </c>
      <c r="J10" s="308">
        <f>IFERROR(I10/H10*100,"")</f>
        <v>117.3337440009319</v>
      </c>
      <c r="K10" s="131">
        <v>3889.47768</v>
      </c>
      <c r="L10" s="83">
        <f>IFERROR(I10-K10,"")</f>
        <v>2154.1488060000011</v>
      </c>
      <c r="M10" s="95">
        <f>IFERROR(IF(D10&gt;0,I10/D10*10,""),"")</f>
        <v>43.480263157894747</v>
      </c>
      <c r="N10" s="74">
        <f>IFERROR(IF(F10&gt;0,K10/F10*10,""),"")</f>
        <v>31.031168412570509</v>
      </c>
      <c r="O10" s="99">
        <f t="shared" si="1"/>
        <v>12.449094745324238</v>
      </c>
      <c r="P10" s="116"/>
      <c r="Q10" s="13" t="s">
        <v>160</v>
      </c>
      <c r="S10" s="174"/>
      <c r="T10" s="174"/>
      <c r="U10" s="174"/>
    </row>
    <row r="11" spans="1:21" s="1" customFormat="1" ht="15.75" x14ac:dyDescent="0.25">
      <c r="A11" s="100">
        <f t="shared" si="0"/>
        <v>66.317220140000003</v>
      </c>
      <c r="B11" s="205" t="s">
        <v>7</v>
      </c>
      <c r="C11" s="206">
        <v>69.166600000000003</v>
      </c>
      <c r="D11" s="195">
        <v>66.317220140000003</v>
      </c>
      <c r="E11" s="230">
        <f>IFERROR(D11/C11*100,0)</f>
        <v>95.880410689552477</v>
      </c>
      <c r="F11" s="230">
        <v>62.212969999999999</v>
      </c>
      <c r="G11" s="83">
        <f>IFERROR(D11-F11,"")</f>
        <v>4.1042501400000049</v>
      </c>
      <c r="H11" s="308">
        <v>131.59</v>
      </c>
      <c r="I11" s="230">
        <v>146.49654686</v>
      </c>
      <c r="J11" s="308">
        <f>IFERROR(I11/H11*100,"")</f>
        <v>111.32802405957898</v>
      </c>
      <c r="K11" s="131">
        <v>107.49914799999999</v>
      </c>
      <c r="L11" s="83">
        <f>IFERROR(I11-K11,"")</f>
        <v>38.997398860000004</v>
      </c>
      <c r="M11" s="95">
        <f>IFERROR(IF(D11&gt;0,I11/D11*10,""),"")</f>
        <v>22.090272564310776</v>
      </c>
      <c r="N11" s="74">
        <f>IFERROR(IF(F11&gt;0,K11/F11*10,""),"")</f>
        <v>17.279218143740767</v>
      </c>
      <c r="O11" s="99">
        <f t="shared" si="1"/>
        <v>4.8110544205700094</v>
      </c>
      <c r="P11" s="116"/>
      <c r="Q11" s="13" t="s">
        <v>160</v>
      </c>
      <c r="S11" s="174"/>
      <c r="T11" s="174"/>
      <c r="U11" s="174"/>
    </row>
    <row r="12" spans="1:21" s="1" customFormat="1" ht="15.75" x14ac:dyDescent="0.25">
      <c r="A12" s="100">
        <f t="shared" si="0"/>
        <v>92.156642000000005</v>
      </c>
      <c r="B12" s="205" t="s">
        <v>8</v>
      </c>
      <c r="C12" s="206">
        <v>101.34278999999999</v>
      </c>
      <c r="D12" s="195">
        <v>92.156642000000005</v>
      </c>
      <c r="E12" s="230">
        <f>IFERROR(D12/C12*100,0)</f>
        <v>90.935568282657314</v>
      </c>
      <c r="F12" s="230">
        <v>85.064219999999992</v>
      </c>
      <c r="G12" s="83">
        <f>IFERROR(D12-F12,"")</f>
        <v>7.0924220000000133</v>
      </c>
      <c r="H12" s="308">
        <v>200</v>
      </c>
      <c r="I12" s="230">
        <v>270.27195999999998</v>
      </c>
      <c r="J12" s="308">
        <f>IFERROR(I12/H12*100,"")</f>
        <v>135.13597999999999</v>
      </c>
      <c r="K12" s="131">
        <v>206.30996694000001</v>
      </c>
      <c r="L12" s="83">
        <f>IFERROR(I12-K12,"")</f>
        <v>63.961993059999969</v>
      </c>
      <c r="M12" s="95">
        <f>IFERROR(IF(D12&gt;0,I12/D12*10,""),"")</f>
        <v>29.327453142227121</v>
      </c>
      <c r="N12" s="74">
        <f>IFERROR(IF(F12&gt;0,K12/F12*10,""),"")</f>
        <v>24.253436631758927</v>
      </c>
      <c r="O12" s="99">
        <f t="shared" si="1"/>
        <v>5.0740165104681942</v>
      </c>
      <c r="P12" s="116"/>
      <c r="Q12" s="13" t="s">
        <v>160</v>
      </c>
      <c r="S12" s="174"/>
      <c r="T12" s="174"/>
      <c r="U12" s="174"/>
    </row>
    <row r="13" spans="1:21" s="1" customFormat="1" ht="15.75" x14ac:dyDescent="0.25">
      <c r="A13" s="100">
        <f t="shared" si="0"/>
        <v>29.129830563999999</v>
      </c>
      <c r="B13" s="205" t="s">
        <v>9</v>
      </c>
      <c r="C13" s="206">
        <v>28.6694</v>
      </c>
      <c r="D13" s="195">
        <v>29.129830563999999</v>
      </c>
      <c r="E13" s="230">
        <f>IFERROR(D13/C13*100,0)</f>
        <v>101.60599999999999</v>
      </c>
      <c r="F13" s="230">
        <v>35.409589999999994</v>
      </c>
      <c r="G13" s="83">
        <f>IFERROR(D13-F13,"")</f>
        <v>-6.2797594359999955</v>
      </c>
      <c r="H13" s="308">
        <v>40.126000000000005</v>
      </c>
      <c r="I13" s="230">
        <v>61.45435698</v>
      </c>
      <c r="J13" s="308">
        <f>IFERROR(I13/H13*100,"")</f>
        <v>153.15345905397996</v>
      </c>
      <c r="K13" s="131">
        <v>44.559311299999997</v>
      </c>
      <c r="L13" s="83">
        <f>IFERROR(I13-K13,"")</f>
        <v>16.895045680000003</v>
      </c>
      <c r="M13" s="95">
        <f>IFERROR(IF(D13&gt;0,I13/D13*10,""),"")</f>
        <v>21.096709383523901</v>
      </c>
      <c r="N13" s="74">
        <f>IFERROR(IF(F13&gt;0,K13/F13*10,""),"")</f>
        <v>12.58396702701161</v>
      </c>
      <c r="O13" s="99">
        <f t="shared" si="1"/>
        <v>8.5127423565122911</v>
      </c>
      <c r="P13" s="116"/>
      <c r="Q13" s="13" t="s">
        <v>160</v>
      </c>
      <c r="S13" s="174"/>
      <c r="T13" s="174"/>
      <c r="U13" s="174"/>
    </row>
    <row r="14" spans="1:21" s="1" customFormat="1" ht="15.75" x14ac:dyDescent="0.25">
      <c r="A14" s="100">
        <f t="shared" si="0"/>
        <v>808.41797839999992</v>
      </c>
      <c r="B14" s="205" t="s">
        <v>10</v>
      </c>
      <c r="C14" s="206">
        <v>991.9714788</v>
      </c>
      <c r="D14" s="195">
        <v>808.41797839999992</v>
      </c>
      <c r="E14" s="230">
        <f>IFERROR(D14/C14*100,0)</f>
        <v>81.496090933778959</v>
      </c>
      <c r="F14" s="230">
        <v>889.29489999999998</v>
      </c>
      <c r="G14" s="83">
        <f>IFERROR(D14-F14,"")</f>
        <v>-80.87692160000006</v>
      </c>
      <c r="H14" s="308">
        <v>5100</v>
      </c>
      <c r="I14" s="230">
        <v>4596.5030310000002</v>
      </c>
      <c r="J14" s="308">
        <f>IFERROR(I14/H14*100,"")</f>
        <v>90.127510411764717</v>
      </c>
      <c r="K14" s="131">
        <v>3971.3619554000002</v>
      </c>
      <c r="L14" s="83">
        <f>IFERROR(I14-K14,"")</f>
        <v>625.14107560000002</v>
      </c>
      <c r="M14" s="95">
        <f>IFERROR(IF(D14&gt;0,I14/D14*10,""),"")</f>
        <v>56.858001106027857</v>
      </c>
      <c r="N14" s="74">
        <f>IFERROR(IF(F14&gt;0,K14/F14*10,""),"")</f>
        <v>44.657424161546409</v>
      </c>
      <c r="O14" s="99">
        <f t="shared" si="1"/>
        <v>12.200576944481448</v>
      </c>
      <c r="P14" s="116"/>
      <c r="Q14" s="13" t="s">
        <v>160</v>
      </c>
      <c r="S14" s="174"/>
      <c r="T14" s="174"/>
      <c r="U14" s="174"/>
    </row>
    <row r="15" spans="1:21" s="1" customFormat="1" ht="15.75" x14ac:dyDescent="0.25">
      <c r="A15" s="100">
        <f t="shared" si="0"/>
        <v>743.55270799999994</v>
      </c>
      <c r="B15" s="205" t="s">
        <v>11</v>
      </c>
      <c r="C15" s="206">
        <v>830.80053669999995</v>
      </c>
      <c r="D15" s="195">
        <v>743.55270799999994</v>
      </c>
      <c r="E15" s="230">
        <f>IFERROR(D15/C15*100,0)</f>
        <v>89.498342280018889</v>
      </c>
      <c r="F15" s="230">
        <v>743.15800000000002</v>
      </c>
      <c r="G15" s="83">
        <f>IFERROR(D15-F15,"")</f>
        <v>0.39470799999992323</v>
      </c>
      <c r="H15" s="308">
        <v>3050</v>
      </c>
      <c r="I15" s="230">
        <v>3720.8117200000002</v>
      </c>
      <c r="J15" s="308">
        <f>IFERROR(I15/H15*100,"")</f>
        <v>121.99382688524591</v>
      </c>
      <c r="K15" s="131">
        <v>2893.3324559999996</v>
      </c>
      <c r="L15" s="83">
        <f>IFERROR(I15-K15,"")</f>
        <v>827.47926400000051</v>
      </c>
      <c r="M15" s="95">
        <f>IFERROR(IF(D15&gt;0,I15/D15*10,""),"")</f>
        <v>50.040994807324417</v>
      </c>
      <c r="N15" s="74">
        <f>IFERROR(IF(F15&gt;0,K15/F15*10,""),"")</f>
        <v>38.932938298450658</v>
      </c>
      <c r="O15" s="99">
        <f t="shared" si="1"/>
        <v>11.108056508873759</v>
      </c>
      <c r="P15" s="116"/>
      <c r="Q15" s="13" t="s">
        <v>160</v>
      </c>
      <c r="S15" s="174"/>
      <c r="T15" s="174"/>
      <c r="U15" s="174"/>
    </row>
    <row r="16" spans="1:21" s="1" customFormat="1" ht="15.75" x14ac:dyDescent="0.25">
      <c r="A16" s="100">
        <f t="shared" si="0"/>
        <v>170.3119772</v>
      </c>
      <c r="B16" s="205" t="s">
        <v>58</v>
      </c>
      <c r="C16" s="206">
        <v>174.480682</v>
      </c>
      <c r="D16" s="195">
        <v>170.3119772</v>
      </c>
      <c r="E16" s="230">
        <f>IFERROR(D16/C16*100,0)</f>
        <v>97.610792924342192</v>
      </c>
      <c r="F16" s="230">
        <v>159.77189999999999</v>
      </c>
      <c r="G16" s="83">
        <f>IFERROR(D16-F16,"")</f>
        <v>10.540077200000013</v>
      </c>
      <c r="H16" s="308">
        <v>474.7</v>
      </c>
      <c r="I16" s="230">
        <v>665.31405588000007</v>
      </c>
      <c r="J16" s="308">
        <f>IFERROR(I16/H16*100,"")</f>
        <v>140.15463574468089</v>
      </c>
      <c r="K16" s="131">
        <v>458.26947756000004</v>
      </c>
      <c r="L16" s="83">
        <f>IFERROR(I16-K16,"")</f>
        <v>207.04457832000003</v>
      </c>
      <c r="M16" s="95">
        <f>IFERROR(IF(D16&gt;0,I16/D16*10,""),"")</f>
        <v>39.064431452094027</v>
      </c>
      <c r="N16" s="74">
        <f>IFERROR(IF(F16&gt;0,K16/F16*10,""),"")</f>
        <v>28.682733168974025</v>
      </c>
      <c r="O16" s="99">
        <f t="shared" si="1"/>
        <v>10.381698283120002</v>
      </c>
      <c r="P16" s="116"/>
      <c r="Q16" s="13" t="s">
        <v>160</v>
      </c>
      <c r="S16" s="174"/>
      <c r="T16" s="174"/>
      <c r="U16" s="174"/>
    </row>
    <row r="17" spans="1:21" s="49" customFormat="1" ht="15.75" x14ac:dyDescent="0.25">
      <c r="A17" s="100">
        <f t="shared" si="0"/>
        <v>744.15218340000001</v>
      </c>
      <c r="B17" s="205" t="s">
        <v>12</v>
      </c>
      <c r="C17" s="206">
        <v>846.98928999999998</v>
      </c>
      <c r="D17" s="195">
        <v>744.15218340000001</v>
      </c>
      <c r="E17" s="230">
        <f>IFERROR(D17/C17*100,0)</f>
        <v>87.858511575748494</v>
      </c>
      <c r="F17" s="230">
        <v>807.62630000000001</v>
      </c>
      <c r="G17" s="83">
        <f>IFERROR(D17-F17,"")</f>
        <v>-63.474116600000002</v>
      </c>
      <c r="H17" s="308">
        <v>3677.27</v>
      </c>
      <c r="I17" s="230">
        <v>3514.1247948</v>
      </c>
      <c r="J17" s="308">
        <f>IFERROR(I17/H17*100,"")</f>
        <v>95.563415109578571</v>
      </c>
      <c r="K17" s="131">
        <v>3290.5103100000001</v>
      </c>
      <c r="L17" s="83">
        <f>IFERROR(I17-K17,"")</f>
        <v>223.6144847999999</v>
      </c>
      <c r="M17" s="95">
        <f>IFERROR(IF(D17&gt;0,I17/D17*10,""),"")</f>
        <v>47.223200753696801</v>
      </c>
      <c r="N17" s="74">
        <f>IFERROR(IF(F17&gt;0,K17/F17*10,""),"")</f>
        <v>40.742981128772058</v>
      </c>
      <c r="O17" s="99">
        <f t="shared" si="1"/>
        <v>6.480219624924743</v>
      </c>
      <c r="P17" s="116"/>
      <c r="Q17" s="13" t="s">
        <v>160</v>
      </c>
      <c r="S17" s="174"/>
      <c r="T17" s="174"/>
      <c r="U17" s="174"/>
    </row>
    <row r="18" spans="1:21" s="49" customFormat="1" ht="15.75" x14ac:dyDescent="0.25">
      <c r="A18" s="100">
        <f t="shared" si="0"/>
        <v>699.06655302000013</v>
      </c>
      <c r="B18" s="205" t="s">
        <v>13</v>
      </c>
      <c r="C18" s="206">
        <v>724.68286999999998</v>
      </c>
      <c r="D18" s="195">
        <v>699.06655302000013</v>
      </c>
      <c r="E18" s="230">
        <f>IFERROR(D18/C18*100,0)</f>
        <v>96.465168690961349</v>
      </c>
      <c r="F18" s="230">
        <v>690.88141000000007</v>
      </c>
      <c r="G18" s="83">
        <f>IFERROR(D18-F18,"")</f>
        <v>8.185143020000055</v>
      </c>
      <c r="H18" s="308">
        <v>2871.7</v>
      </c>
      <c r="I18" s="230">
        <v>3047.8223468800002</v>
      </c>
      <c r="J18" s="308">
        <f>IFERROR(I18/H18*100,"")</f>
        <v>106.13303433088417</v>
      </c>
      <c r="K18" s="131">
        <v>2358.7883703000002</v>
      </c>
      <c r="L18" s="83">
        <f>IFERROR(I18-K18,"")</f>
        <v>689.03397657999994</v>
      </c>
      <c r="M18" s="95">
        <f>IFERROR(IF(D18&gt;0,I18/D18*10,""),"")</f>
        <v>43.598457596251244</v>
      </c>
      <c r="N18" s="74">
        <f>IFERROR(IF(F18&gt;0,K18/F18*10,""),"")</f>
        <v>34.141725861461516</v>
      </c>
      <c r="O18" s="99">
        <f t="shared" si="1"/>
        <v>9.4567317347897273</v>
      </c>
      <c r="P18" s="116"/>
      <c r="Q18" s="13" t="s">
        <v>160</v>
      </c>
      <c r="S18" s="174"/>
      <c r="T18" s="174"/>
      <c r="U18" s="174"/>
    </row>
    <row r="19" spans="1:21" s="49" customFormat="1" ht="15.75" x14ac:dyDescent="0.25">
      <c r="A19" s="100">
        <f t="shared" si="0"/>
        <v>136.94558286</v>
      </c>
      <c r="B19" s="205" t="s">
        <v>14</v>
      </c>
      <c r="C19" s="206">
        <v>156.53395</v>
      </c>
      <c r="D19" s="195">
        <v>136.94558286</v>
      </c>
      <c r="E19" s="230">
        <f>IFERROR(D19/C19*100,0)</f>
        <v>87.486186134062294</v>
      </c>
      <c r="F19" s="230">
        <v>138.06699999999998</v>
      </c>
      <c r="G19" s="83">
        <f>IFERROR(D19-F19,"")</f>
        <v>-1.1214171399999771</v>
      </c>
      <c r="H19" s="308">
        <v>290.39999999999998</v>
      </c>
      <c r="I19" s="230">
        <v>364.57045648000002</v>
      </c>
      <c r="J19" s="308">
        <f>IFERROR(I19/H19*100,"")</f>
        <v>125.54079079889809</v>
      </c>
      <c r="K19" s="131">
        <v>284.80161800000002</v>
      </c>
      <c r="L19" s="83">
        <f>IFERROR(I19-K19,"")</f>
        <v>79.768838479999999</v>
      </c>
      <c r="M19" s="95">
        <f>IFERROR(IF(D19&gt;0,I19/D19*10,""),"")</f>
        <v>26.621556450835058</v>
      </c>
      <c r="N19" s="74">
        <f>IFERROR(IF(F19&gt;0,K19/F19*10,""),"")</f>
        <v>20.627783467446967</v>
      </c>
      <c r="O19" s="99">
        <f t="shared" si="1"/>
        <v>5.9937729833880908</v>
      </c>
      <c r="P19" s="116"/>
      <c r="Q19" s="13" t="s">
        <v>160</v>
      </c>
      <c r="S19" s="174"/>
      <c r="T19" s="174"/>
      <c r="U19" s="174"/>
    </row>
    <row r="20" spans="1:21" s="1" customFormat="1" ht="15.75" x14ac:dyDescent="0.25">
      <c r="A20" s="100">
        <f t="shared" si="0"/>
        <v>988.30022474000009</v>
      </c>
      <c r="B20" s="205" t="s">
        <v>15</v>
      </c>
      <c r="C20" s="206">
        <v>1113.9412</v>
      </c>
      <c r="D20" s="195">
        <v>988.30022474000009</v>
      </c>
      <c r="E20" s="230">
        <f>IFERROR(D20/C20*100,0)</f>
        <v>88.721040638410727</v>
      </c>
      <c r="F20" s="230">
        <v>940.08982000000003</v>
      </c>
      <c r="G20" s="83">
        <f>IFERROR(D20-F20,"")</f>
        <v>48.210404740000058</v>
      </c>
      <c r="H20" s="308">
        <v>3916.8999999999996</v>
      </c>
      <c r="I20" s="230">
        <v>4045.4063118400004</v>
      </c>
      <c r="J20" s="308">
        <f>IFERROR(I20/H20*100,"")</f>
        <v>103.28081676427789</v>
      </c>
      <c r="K20" s="131">
        <v>3270.8028102399999</v>
      </c>
      <c r="L20" s="83">
        <f>IFERROR(I20-K20,"")</f>
        <v>774.60350160000053</v>
      </c>
      <c r="M20" s="95">
        <f>IFERROR(IF(D20&gt;0,I20/D20*10,""),"")</f>
        <v>40.932969664195483</v>
      </c>
      <c r="N20" s="74">
        <f>IFERROR(IF(F20&gt;0,K20/F20*10,""),"")</f>
        <v>34.792450047379511</v>
      </c>
      <c r="O20" s="99">
        <f t="shared" si="1"/>
        <v>6.1405196168159719</v>
      </c>
      <c r="P20" s="116"/>
      <c r="Q20" s="13" t="s">
        <v>160</v>
      </c>
      <c r="S20" s="174"/>
      <c r="T20" s="174"/>
      <c r="U20" s="174"/>
    </row>
    <row r="21" spans="1:21" s="49" customFormat="1" ht="15.75" x14ac:dyDescent="0.25">
      <c r="A21" s="100">
        <f t="shared" si="0"/>
        <v>66.170907499999998</v>
      </c>
      <c r="B21" s="205" t="s">
        <v>16</v>
      </c>
      <c r="C21" s="206">
        <v>66.925839999999994</v>
      </c>
      <c r="D21" s="195">
        <v>66.170907499999998</v>
      </c>
      <c r="E21" s="230">
        <f>IFERROR(D21/C21*100,0)</f>
        <v>98.871986515223426</v>
      </c>
      <c r="F21" s="230">
        <v>67.872</v>
      </c>
      <c r="G21" s="83">
        <f>IFERROR(D21-F21,"")</f>
        <v>-1.7010925000000015</v>
      </c>
      <c r="H21" s="308">
        <v>107.09</v>
      </c>
      <c r="I21" s="230">
        <v>167.53914946</v>
      </c>
      <c r="J21" s="308">
        <f>IFERROR(I21/H21*100,"")</f>
        <v>156.44705337566535</v>
      </c>
      <c r="K21" s="131">
        <v>117.44027904000001</v>
      </c>
      <c r="L21" s="83">
        <f>IFERROR(I21-K21,"")</f>
        <v>50.098870419999997</v>
      </c>
      <c r="M21" s="95">
        <f>IFERROR(IF(D21&gt;0,I21/D21*10,""),"")</f>
        <v>25.31915547024952</v>
      </c>
      <c r="N21" s="74">
        <f>IFERROR(IF(F21&gt;0,K21/F21*10,""),"")</f>
        <v>17.3032</v>
      </c>
      <c r="O21" s="99">
        <f t="shared" si="1"/>
        <v>8.0159554702495193</v>
      </c>
      <c r="P21" s="116"/>
      <c r="Q21" s="13" t="s">
        <v>160</v>
      </c>
      <c r="S21" s="174"/>
      <c r="T21" s="174"/>
      <c r="U21" s="174"/>
    </row>
    <row r="22" spans="1:21" s="1" customFormat="1" ht="15.75" x14ac:dyDescent="0.25">
      <c r="A22" s="100">
        <f t="shared" si="0"/>
        <v>574.07389999999998</v>
      </c>
      <c r="B22" s="205" t="s">
        <v>17</v>
      </c>
      <c r="C22" s="206">
        <v>618.19569899999999</v>
      </c>
      <c r="D22" s="195">
        <v>574.07389999999998</v>
      </c>
      <c r="E22" s="230">
        <f>IFERROR(D22/C22*100,0)</f>
        <v>92.862810422108737</v>
      </c>
      <c r="F22" s="230">
        <v>597.11200000000008</v>
      </c>
      <c r="G22" s="83">
        <f>IFERROR(D22-F22,"")</f>
        <v>-23.038100000000099</v>
      </c>
      <c r="H22" s="308">
        <v>2147</v>
      </c>
      <c r="I22" s="230">
        <v>2577.5410080000001</v>
      </c>
      <c r="J22" s="308">
        <f>IFERROR(I22/H22*100,"")</f>
        <v>120.05314429436424</v>
      </c>
      <c r="K22" s="131">
        <v>2193.9783580000003</v>
      </c>
      <c r="L22" s="83">
        <f>IFERROR(I22-K22,"")</f>
        <v>383.56264999999985</v>
      </c>
      <c r="M22" s="95">
        <f>IFERROR(IF(D22&gt;0,I22/D22*10,""),"")</f>
        <v>44.899115044247793</v>
      </c>
      <c r="N22" s="74">
        <f>IFERROR(IF(F22&gt;0,K22/F22*10,""),"")</f>
        <v>36.743163058186738</v>
      </c>
      <c r="O22" s="99">
        <f t="shared" si="1"/>
        <v>8.155951986061055</v>
      </c>
      <c r="P22" s="116"/>
      <c r="Q22" s="13" t="s">
        <v>160</v>
      </c>
    </row>
    <row r="23" spans="1:21" s="49" customFormat="1" ht="15.75" x14ac:dyDescent="0.25">
      <c r="A23" s="100">
        <f t="shared" si="0"/>
        <v>43.989301639999994</v>
      </c>
      <c r="B23" s="205" t="s">
        <v>18</v>
      </c>
      <c r="C23" s="206">
        <v>48.470489999999998</v>
      </c>
      <c r="D23" s="195">
        <v>43.989301639999994</v>
      </c>
      <c r="E23" s="230">
        <f>IFERROR(D23/C23*100,0)</f>
        <v>90.754811102590452</v>
      </c>
      <c r="F23" s="230">
        <v>37.425550000000001</v>
      </c>
      <c r="G23" s="83">
        <f>IFERROR(D23-F23,"")</f>
        <v>6.5637516399999924</v>
      </c>
      <c r="H23" s="308">
        <v>72.100999999999999</v>
      </c>
      <c r="I23" s="230">
        <v>118.46751569999999</v>
      </c>
      <c r="J23" s="308">
        <f>IFERROR(I23/H23*100,"")</f>
        <v>164.30772901901497</v>
      </c>
      <c r="K23" s="131">
        <v>59.185495000000003</v>
      </c>
      <c r="L23" s="83">
        <f>IFERROR(I23-K23,"")</f>
        <v>59.28202069999999</v>
      </c>
      <c r="M23" s="95">
        <f>IFERROR(IF(D23&gt;0,I23/D23*10,""),"")</f>
        <v>26.93098350810736</v>
      </c>
      <c r="N23" s="74">
        <f>IFERROR(IF(F23&gt;0,K23/F23*10,""),"")</f>
        <v>15.814195115369047</v>
      </c>
      <c r="O23" s="99">
        <f t="shared" si="1"/>
        <v>11.116788392738313</v>
      </c>
      <c r="P23" s="116"/>
      <c r="Q23" s="13" t="s">
        <v>160</v>
      </c>
    </row>
    <row r="24" spans="1:21" s="1" customFormat="1" ht="15.75" hidden="1" x14ac:dyDescent="0.25">
      <c r="A24" s="100" t="e">
        <f t="shared" si="0"/>
        <v>#VALUE!</v>
      </c>
      <c r="B24" s="205" t="s">
        <v>152</v>
      </c>
      <c r="C24" s="206">
        <v>0.14258999999999999</v>
      </c>
      <c r="D24" s="195" t="e">
        <v>#VALUE!</v>
      </c>
      <c r="E24" s="230">
        <f>IFERROR(D24/C24*100,0)</f>
        <v>0</v>
      </c>
      <c r="F24" s="230" t="e">
        <v>#VALUE!</v>
      </c>
      <c r="G24" s="83" t="str">
        <f>IFERROR(D24-F24,"")</f>
        <v/>
      </c>
      <c r="H24" s="308"/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6"/>
      <c r="Q24" s="13" t="s">
        <v>160</v>
      </c>
    </row>
    <row r="25" spans="1:21" s="13" customFormat="1" ht="15.75" x14ac:dyDescent="0.25">
      <c r="A25" s="100">
        <f t="shared" si="0"/>
        <v>316.42242126000002</v>
      </c>
      <c r="B25" s="203" t="s">
        <v>19</v>
      </c>
      <c r="C25" s="204">
        <v>337.97449</v>
      </c>
      <c r="D25" s="194">
        <v>316.42242126000002</v>
      </c>
      <c r="E25" s="236">
        <f>IFERROR(D25/C25*100,0)</f>
        <v>93.623167020682544</v>
      </c>
      <c r="F25" s="231">
        <v>325.11596999999995</v>
      </c>
      <c r="G25" s="82">
        <f>IFERROR(D25-F25,"")</f>
        <v>-8.6935487399999261</v>
      </c>
      <c r="H25" s="307">
        <v>1105.49</v>
      </c>
      <c r="I25" s="236">
        <v>1187.2732224200001</v>
      </c>
      <c r="J25" s="351">
        <f>IFERROR(I25/H25*100,"")</f>
        <v>107.39791607522457</v>
      </c>
      <c r="K25" s="229">
        <v>1098.7164809999999</v>
      </c>
      <c r="L25" s="82">
        <f>IFERROR(I25-K25,"")</f>
        <v>88.556741420000208</v>
      </c>
      <c r="M25" s="94">
        <f>IFERROR(IF(D25&gt;0,I25/D25*10,""),"")</f>
        <v>37.521779199219068</v>
      </c>
      <c r="N25" s="73">
        <f>IFERROR(IF(F25&gt;0,K25/F25*10,""),"")</f>
        <v>33.794602000018642</v>
      </c>
      <c r="O25" s="98">
        <f t="shared" si="1"/>
        <v>3.7271771992004261</v>
      </c>
      <c r="P25" s="116"/>
      <c r="Q25" s="13" t="s">
        <v>160</v>
      </c>
    </row>
    <row r="26" spans="1:21" s="1" customFormat="1" ht="15.75" hidden="1" x14ac:dyDescent="0.25">
      <c r="A26" s="100" t="str">
        <f t="shared" si="0"/>
        <v>x</v>
      </c>
      <c r="B26" s="205" t="s">
        <v>137</v>
      </c>
      <c r="C26" s="206">
        <v>0.61514999999999997</v>
      </c>
      <c r="D26" s="195">
        <v>0</v>
      </c>
      <c r="E26" s="230">
        <f>IFERROR(D26/C26*100,0)</f>
        <v>0</v>
      </c>
      <c r="F26" s="230">
        <v>0</v>
      </c>
      <c r="G26" s="84">
        <f>IFERROR(D26-F26,"")</f>
        <v>0</v>
      </c>
      <c r="H26" s="309"/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1"/>
        <v>0</v>
      </c>
      <c r="P26" s="116"/>
      <c r="Q26" s="13" t="s">
        <v>160</v>
      </c>
    </row>
    <row r="27" spans="1:21" s="1" customFormat="1" ht="15.75" hidden="1" x14ac:dyDescent="0.25">
      <c r="A27" s="100" t="str">
        <f t="shared" si="0"/>
        <v>x</v>
      </c>
      <c r="B27" s="205" t="s">
        <v>20</v>
      </c>
      <c r="C27" s="206">
        <v>3.1800000000000001E-3</v>
      </c>
      <c r="D27" s="195">
        <v>0</v>
      </c>
      <c r="E27" s="230">
        <f>IFERROR(D27/C27*100,0)</f>
        <v>0</v>
      </c>
      <c r="F27" s="230">
        <v>0</v>
      </c>
      <c r="G27" s="84">
        <f>IFERROR(D27-F27,"")</f>
        <v>0</v>
      </c>
      <c r="H27" s="309"/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1"/>
        <v>0</v>
      </c>
      <c r="P27" s="116"/>
      <c r="Q27" s="13" t="s">
        <v>160</v>
      </c>
    </row>
    <row r="28" spans="1:21" s="1" customFormat="1" ht="15.75" x14ac:dyDescent="0.25">
      <c r="A28" s="100">
        <f t="shared" si="0"/>
        <v>0.55781694000000004</v>
      </c>
      <c r="B28" s="205" t="s">
        <v>21</v>
      </c>
      <c r="C28" s="206">
        <v>1.08047</v>
      </c>
      <c r="D28" s="195">
        <v>0.55781694000000004</v>
      </c>
      <c r="E28" s="230">
        <f>IFERROR(D28/C28*100,0)</f>
        <v>51.627249252640063</v>
      </c>
      <c r="F28" s="230">
        <v>0.48580999999999996</v>
      </c>
      <c r="G28" s="84">
        <f>IFERROR(D28-F28,"")</f>
        <v>7.2006940000000075E-2</v>
      </c>
      <c r="H28" s="309">
        <v>0.7</v>
      </c>
      <c r="I28" s="230">
        <v>1.45703004</v>
      </c>
      <c r="J28" s="308">
        <f>IFERROR(I28/H28*100,"")</f>
        <v>208.14714857142857</v>
      </c>
      <c r="K28" s="131">
        <v>0.77118954000000006</v>
      </c>
      <c r="L28" s="84">
        <f>IFERROR(I28-K28,"")</f>
        <v>0.68584049999999996</v>
      </c>
      <c r="M28" s="95">
        <f>IFERROR(IF(D28&gt;0,I28/D28*10,""),"")</f>
        <v>26.120218579234972</v>
      </c>
      <c r="N28" s="75">
        <f>IFERROR(IF(F28&gt;0,K28/F28*10,""),"")</f>
        <v>15.874303534303538</v>
      </c>
      <c r="O28" s="141">
        <f t="shared" si="1"/>
        <v>10.245915044931435</v>
      </c>
      <c r="P28" s="116"/>
      <c r="Q28" s="13" t="s">
        <v>160</v>
      </c>
    </row>
    <row r="29" spans="1:21" s="1" customFormat="1" ht="15.75" hidden="1" x14ac:dyDescent="0.25">
      <c r="A29" s="100" t="e">
        <f t="shared" si="0"/>
        <v>#VALUE!</v>
      </c>
      <c r="B29" s="205" t="s">
        <v>136</v>
      </c>
      <c r="C29" s="206">
        <v>1.08047</v>
      </c>
      <c r="D29" s="195" t="e">
        <v>#VALUE!</v>
      </c>
      <c r="E29" s="230">
        <f>IFERROR(D29/C29*100,0)</f>
        <v>0</v>
      </c>
      <c r="F29" s="230" t="e">
        <v>#VALUE!</v>
      </c>
      <c r="G29" s="84" t="str">
        <f>IFERROR(D29-F29,"")</f>
        <v/>
      </c>
      <c r="H29" s="309"/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6"/>
      <c r="Q29" s="13" t="s">
        <v>160</v>
      </c>
    </row>
    <row r="30" spans="1:21" s="1" customFormat="1" ht="15.75" x14ac:dyDescent="0.25">
      <c r="A30" s="100">
        <f t="shared" si="0"/>
        <v>90.951594839999998</v>
      </c>
      <c r="B30" s="205" t="s">
        <v>22</v>
      </c>
      <c r="C30" s="206">
        <v>92.372839999999997</v>
      </c>
      <c r="D30" s="195">
        <v>90.951594839999998</v>
      </c>
      <c r="E30" s="230">
        <f>IFERROR(D30/C30*100,0)</f>
        <v>98.461403633362366</v>
      </c>
      <c r="F30" s="230">
        <v>91.42419000000001</v>
      </c>
      <c r="G30" s="83">
        <f>IFERROR(D30-F30,"")</f>
        <v>-0.47259516000001156</v>
      </c>
      <c r="H30" s="308">
        <v>130</v>
      </c>
      <c r="I30" s="230">
        <v>179.46972598000002</v>
      </c>
      <c r="J30" s="308">
        <f>IFERROR(I30/H30*100,"")</f>
        <v>138.05363536923079</v>
      </c>
      <c r="K30" s="131">
        <v>110.18967488</v>
      </c>
      <c r="L30" s="83">
        <f>IFERROR(I30-K30,"")</f>
        <v>69.280051100000023</v>
      </c>
      <c r="M30" s="95">
        <f>IFERROR(IF(D30&gt;0,I30/D30*10,""),"")</f>
        <v>19.732444086958466</v>
      </c>
      <c r="N30" s="74">
        <f>IFERROR(IF(F30&gt;0,K30/F30*10,""),"")</f>
        <v>12.052573271909763</v>
      </c>
      <c r="O30" s="99">
        <f t="shared" si="1"/>
        <v>7.6798708150487034</v>
      </c>
      <c r="P30" s="116"/>
      <c r="Q30" s="13" t="s">
        <v>160</v>
      </c>
    </row>
    <row r="31" spans="1:21" s="1" customFormat="1" ht="15.75" x14ac:dyDescent="0.25">
      <c r="A31" s="100">
        <f t="shared" si="0"/>
        <v>122.18934347999999</v>
      </c>
      <c r="B31" s="205" t="s">
        <v>83</v>
      </c>
      <c r="C31" s="206">
        <v>137.66389000000001</v>
      </c>
      <c r="D31" s="195">
        <v>122.18934347999999</v>
      </c>
      <c r="E31" s="230">
        <f>IFERROR(D31/C31*100,0)</f>
        <v>88.759182585934468</v>
      </c>
      <c r="F31" s="230">
        <v>132.84327999999999</v>
      </c>
      <c r="G31" s="84">
        <f>IFERROR(D31-F31,"")</f>
        <v>-10.653936520000002</v>
      </c>
      <c r="H31" s="309">
        <v>670</v>
      </c>
      <c r="I31" s="230">
        <v>642.54415127999994</v>
      </c>
      <c r="J31" s="308">
        <f>IFERROR(I31/H31*100,"")</f>
        <v>95.902112131343273</v>
      </c>
      <c r="K31" s="131">
        <v>665.7326726</v>
      </c>
      <c r="L31" s="84">
        <f>IFERROR(I31-K31,"")</f>
        <v>-23.188521320000063</v>
      </c>
      <c r="M31" s="95">
        <f>IFERROR(IF(D31&gt;0,I31/D31*10,""),"")</f>
        <v>52.585940228508704</v>
      </c>
      <c r="N31" s="75">
        <f>IFERROR(IF(F31&gt;0,K31/F31*10,""),"")</f>
        <v>50.114139954990577</v>
      </c>
      <c r="O31" s="141">
        <f t="shared" si="1"/>
        <v>2.4718002735181273</v>
      </c>
      <c r="P31" s="116"/>
      <c r="Q31" s="13" t="s">
        <v>160</v>
      </c>
    </row>
    <row r="32" spans="1:21" s="1" customFormat="1" ht="15.75" x14ac:dyDescent="0.25">
      <c r="A32" s="100">
        <f t="shared" si="0"/>
        <v>46.206344559999998</v>
      </c>
      <c r="B32" s="205" t="s">
        <v>23</v>
      </c>
      <c r="C32" s="206">
        <v>45.923960000000001</v>
      </c>
      <c r="D32" s="195">
        <v>46.206344559999998</v>
      </c>
      <c r="E32" s="230">
        <f>IFERROR(D32/C32*100,0)</f>
        <v>100.6148959279644</v>
      </c>
      <c r="F32" s="230">
        <v>41.9756</v>
      </c>
      <c r="G32" s="83">
        <f>IFERROR(D32-F32,"")</f>
        <v>4.230744559999998</v>
      </c>
      <c r="H32" s="308">
        <v>154.6</v>
      </c>
      <c r="I32" s="230">
        <v>168.81227264</v>
      </c>
      <c r="J32" s="308">
        <f>IFERROR(I32/H32*100,"")</f>
        <v>109.19293184993532</v>
      </c>
      <c r="K32" s="131">
        <v>137.37131200000002</v>
      </c>
      <c r="L32" s="83">
        <f>IFERROR(I32-K32,"")</f>
        <v>31.440960639999986</v>
      </c>
      <c r="M32" s="95">
        <f>IFERROR(IF(D32&gt;0,I32/D32*10,""),"")</f>
        <v>36.534435746327738</v>
      </c>
      <c r="N32" s="74">
        <f>IFERROR(IF(F32&gt;0,K32/F32*10,""),"")</f>
        <v>32.726467757459105</v>
      </c>
      <c r="O32" s="99">
        <f t="shared" si="1"/>
        <v>3.8079679888686329</v>
      </c>
      <c r="P32" s="116"/>
      <c r="Q32" s="13" t="s">
        <v>160</v>
      </c>
    </row>
    <row r="33" spans="1:17" s="1" customFormat="1" ht="15.75" hidden="1" x14ac:dyDescent="0.25">
      <c r="A33" s="100" t="str">
        <f t="shared" si="0"/>
        <v>x</v>
      </c>
      <c r="B33" s="205" t="s">
        <v>24</v>
      </c>
      <c r="C33" s="206"/>
      <c r="D33" s="195">
        <v>0</v>
      </c>
      <c r="E33" s="230">
        <f>IFERROR(D33/C33*100,0)</f>
        <v>0</v>
      </c>
      <c r="F33" s="230">
        <v>0</v>
      </c>
      <c r="G33" s="84">
        <f>IFERROR(D33-F33,"")</f>
        <v>0</v>
      </c>
      <c r="H33" s="309"/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6"/>
      <c r="Q33" s="13" t="s">
        <v>160</v>
      </c>
    </row>
    <row r="34" spans="1:17" s="1" customFormat="1" ht="15.75" x14ac:dyDescent="0.25">
      <c r="A34" s="100">
        <f t="shared" si="0"/>
        <v>9.034805519999999</v>
      </c>
      <c r="B34" s="205" t="s">
        <v>25</v>
      </c>
      <c r="C34" s="206">
        <v>9.9580000000000002</v>
      </c>
      <c r="D34" s="195">
        <v>9.034805519999999</v>
      </c>
      <c r="E34" s="230">
        <f>IFERROR(D34/C34*100,0)</f>
        <v>90.729117493472572</v>
      </c>
      <c r="F34" s="230">
        <v>11.154440000000001</v>
      </c>
      <c r="G34" s="84">
        <f>IFERROR(D34-F34,"")</f>
        <v>-2.119634480000002</v>
      </c>
      <c r="H34" s="309">
        <v>25</v>
      </c>
      <c r="I34" s="230">
        <v>22.771936719999999</v>
      </c>
      <c r="J34" s="308">
        <f>IFERROR(I34/H34*100,"")</f>
        <v>91.087746879999997</v>
      </c>
      <c r="K34" s="131">
        <v>30.900416719999999</v>
      </c>
      <c r="L34" s="84">
        <f>IFERROR(I34-K34,"")</f>
        <v>-8.1284799999999997</v>
      </c>
      <c r="M34" s="95">
        <f>IFERROR(IF(D34&gt;0,I34/D34*10,""),"")</f>
        <v>25.204678362573102</v>
      </c>
      <c r="N34" s="75">
        <f>IFERROR(IF(F34&gt;0,K34/F34*10,""),"")</f>
        <v>27.702346975733427</v>
      </c>
      <c r="O34" s="141">
        <f t="shared" si="1"/>
        <v>-2.4976686131603252</v>
      </c>
      <c r="P34" s="116"/>
      <c r="Q34" s="13" t="s">
        <v>160</v>
      </c>
    </row>
    <row r="35" spans="1:17" s="1" customFormat="1" ht="15.75" x14ac:dyDescent="0.25">
      <c r="A35" s="100">
        <f t="shared" si="0"/>
        <v>47.482515919999997</v>
      </c>
      <c r="B35" s="205" t="s">
        <v>26</v>
      </c>
      <c r="C35" s="206">
        <v>50.356999999999999</v>
      </c>
      <c r="D35" s="195">
        <v>47.482515919999997</v>
      </c>
      <c r="E35" s="230">
        <f>IFERROR(D35/C35*100,0)</f>
        <v>94.291788470321904</v>
      </c>
      <c r="F35" s="230">
        <v>47.23265</v>
      </c>
      <c r="G35" s="83">
        <f>IFERROR(D35-F35,"")</f>
        <v>0.24986591999999774</v>
      </c>
      <c r="H35" s="308">
        <v>125.19</v>
      </c>
      <c r="I35" s="230">
        <v>172.21810576000001</v>
      </c>
      <c r="J35" s="308">
        <f>IFERROR(I35/H35*100,"")</f>
        <v>137.56538522246186</v>
      </c>
      <c r="K35" s="131">
        <v>153.75121526000001</v>
      </c>
      <c r="L35" s="83">
        <f>IFERROR(I35-K35,"")</f>
        <v>18.466890500000005</v>
      </c>
      <c r="M35" s="95">
        <f>IFERROR(IF(D35&gt;0,I35/D35*10,""),"")</f>
        <v>36.269793717367122</v>
      </c>
      <c r="N35" s="74">
        <f>IFERROR(IF(F35&gt;0,K35/F35*10,""),"")</f>
        <v>32.551892654763179</v>
      </c>
      <c r="O35" s="99">
        <f t="shared" si="1"/>
        <v>3.7179010626039428</v>
      </c>
      <c r="P35" s="116"/>
      <c r="Q35" s="13" t="s">
        <v>160</v>
      </c>
    </row>
    <row r="36" spans="1:17" s="13" customFormat="1" ht="15.75" x14ac:dyDescent="0.25">
      <c r="A36" s="100">
        <f t="shared" si="0"/>
        <v>8967.313345958657</v>
      </c>
      <c r="B36" s="203" t="s">
        <v>59</v>
      </c>
      <c r="C36" s="204">
        <v>9256.6859041000007</v>
      </c>
      <c r="D36" s="194">
        <v>8967.313345958657</v>
      </c>
      <c r="E36" s="236">
        <f>IFERROR(D36/C36*100,0)</f>
        <v>96.873907561094043</v>
      </c>
      <c r="F36" s="130">
        <v>8707.5564299999987</v>
      </c>
      <c r="G36" s="82">
        <f>IFERROR(D36-F36,"")</f>
        <v>259.75691595865828</v>
      </c>
      <c r="H36" s="307">
        <v>34149.610400000005</v>
      </c>
      <c r="I36" s="236">
        <v>40248.803757500005</v>
      </c>
      <c r="J36" s="351">
        <f>IFERROR(I36/H36*100,"")</f>
        <v>117.86021358972809</v>
      </c>
      <c r="K36" s="229">
        <v>35265.695992859997</v>
      </c>
      <c r="L36" s="82">
        <f>IFERROR(I36-K36,"")</f>
        <v>4983.1077646400081</v>
      </c>
      <c r="M36" s="94">
        <f>IFERROR(IF(D36&gt;0,I36/D36*10,""),"")</f>
        <v>44.883904693303847</v>
      </c>
      <c r="N36" s="73">
        <f>IFERROR(IF(F36&gt;0,K36/F36*10,""),"")</f>
        <v>40.500106173713313</v>
      </c>
      <c r="O36" s="98">
        <f t="shared" si="1"/>
        <v>4.3837985195905347</v>
      </c>
      <c r="P36" s="116"/>
      <c r="Q36" s="13" t="s">
        <v>160</v>
      </c>
    </row>
    <row r="37" spans="1:17" s="17" customFormat="1" ht="15.75" x14ac:dyDescent="0.25">
      <c r="A37" s="100">
        <f t="shared" si="0"/>
        <v>114.37685814000001</v>
      </c>
      <c r="B37" s="205" t="s">
        <v>84</v>
      </c>
      <c r="C37" s="206">
        <v>124.01387</v>
      </c>
      <c r="D37" s="195">
        <v>114.37685814000001</v>
      </c>
      <c r="E37" s="230">
        <f>IFERROR(D37/C37*100,0)</f>
        <v>92.229085456328406</v>
      </c>
      <c r="F37" s="230">
        <v>123.43513</v>
      </c>
      <c r="G37" s="84">
        <f>IFERROR(D37-F37,"")</f>
        <v>-9.0582718599999907</v>
      </c>
      <c r="H37" s="309">
        <v>577.00199999999995</v>
      </c>
      <c r="I37" s="230">
        <v>575.18242146000011</v>
      </c>
      <c r="J37" s="308">
        <f>IFERROR(I37/H37*100,"")</f>
        <v>99.684649526344828</v>
      </c>
      <c r="K37" s="131">
        <v>580.99631678000003</v>
      </c>
      <c r="L37" s="84">
        <f>IFERROR(I37-K37,"")</f>
        <v>-5.813895319999915</v>
      </c>
      <c r="M37" s="95">
        <f>IFERROR(IF(D37&gt;0,I37/D37*10,""),"")</f>
        <v>50.288356474695526</v>
      </c>
      <c r="N37" s="75">
        <f>IFERROR(IF(F37&gt;0,K37/F37*10,""),"")</f>
        <v>47.068959766964234</v>
      </c>
      <c r="O37" s="141">
        <f t="shared" si="1"/>
        <v>3.2193967077312919</v>
      </c>
      <c r="P37" s="116"/>
      <c r="Q37" s="13" t="s">
        <v>160</v>
      </c>
    </row>
    <row r="38" spans="1:17" s="1" customFormat="1" ht="15.75" x14ac:dyDescent="0.25">
      <c r="A38" s="100">
        <f t="shared" si="0"/>
        <v>277.52053204000003</v>
      </c>
      <c r="B38" s="205" t="s">
        <v>85</v>
      </c>
      <c r="C38" s="206">
        <v>292.51596999999998</v>
      </c>
      <c r="D38" s="195">
        <v>277.52053204000003</v>
      </c>
      <c r="E38" s="230">
        <f>IFERROR(D38/C38*100,0)</f>
        <v>94.873634434386616</v>
      </c>
      <c r="F38" s="230">
        <v>266.72685999999999</v>
      </c>
      <c r="G38" s="84">
        <f>IFERROR(D38-F38,"")</f>
        <v>10.793672040000047</v>
      </c>
      <c r="H38" s="309">
        <v>518.17999999999995</v>
      </c>
      <c r="I38" s="230">
        <v>727.07119874</v>
      </c>
      <c r="J38" s="308">
        <f>IFERROR(I38/H38*100,"")</f>
        <v>140.31247804623877</v>
      </c>
      <c r="K38" s="131">
        <v>611.00056858000005</v>
      </c>
      <c r="L38" s="84">
        <f>IFERROR(I38-K38,"")</f>
        <v>116.07063015999995</v>
      </c>
      <c r="M38" s="95">
        <f>IFERROR(IF(D38&gt;0,I38/D38*10,""),"")</f>
        <v>26.198825484926811</v>
      </c>
      <c r="N38" s="75">
        <f>IFERROR(IF(F38&gt;0,K38/F38*10,""),"")</f>
        <v>22.907350560044833</v>
      </c>
      <c r="O38" s="141">
        <f t="shared" si="1"/>
        <v>3.2914749248819781</v>
      </c>
      <c r="P38" s="116"/>
      <c r="Q38" s="13" t="s">
        <v>160</v>
      </c>
    </row>
    <row r="39" spans="1:17" s="3" customFormat="1" ht="15.75" x14ac:dyDescent="0.25">
      <c r="A39" s="100">
        <f t="shared" si="0"/>
        <v>535.81062237265598</v>
      </c>
      <c r="B39" s="207" t="s">
        <v>63</v>
      </c>
      <c r="C39" s="206">
        <v>527.34151759999997</v>
      </c>
      <c r="D39" s="195">
        <v>535.81062237265598</v>
      </c>
      <c r="E39" s="230">
        <f>IFERROR(D39/C39*100,0)</f>
        <v>101.60599999999999</v>
      </c>
      <c r="F39" s="230">
        <v>562.39122999999995</v>
      </c>
      <c r="G39" s="85">
        <f>IFERROR(D39-F39,"")</f>
        <v>-26.580607627343966</v>
      </c>
      <c r="H39" s="310">
        <v>1420.6504</v>
      </c>
      <c r="I39" s="230">
        <v>2236.9576959999999</v>
      </c>
      <c r="J39" s="308">
        <f>IFERROR(I39/H39*100,"")</f>
        <v>157.46011094636654</v>
      </c>
      <c r="K39" s="131">
        <v>1569.8126999999999</v>
      </c>
      <c r="L39" s="85">
        <f>IFERROR(I39-K39,"")</f>
        <v>667.14499599999999</v>
      </c>
      <c r="M39" s="96">
        <f>IFERROR(IF(D39&gt;0,I39/D39*10,""),"")</f>
        <v>41.749035995113161</v>
      </c>
      <c r="N39" s="75">
        <f>IFERROR(IF(F39&gt;0,K39/F39*10,""),"")</f>
        <v>27.913178873717502</v>
      </c>
      <c r="O39" s="141">
        <f t="shared" si="1"/>
        <v>13.835857121395659</v>
      </c>
      <c r="P39" s="116"/>
      <c r="Q39" s="13" t="s">
        <v>160</v>
      </c>
    </row>
    <row r="40" spans="1:17" s="1" customFormat="1" ht="15.75" x14ac:dyDescent="0.25">
      <c r="A40" s="100">
        <f t="shared" si="0"/>
        <v>2326.1677640000003</v>
      </c>
      <c r="B40" s="205" t="s">
        <v>27</v>
      </c>
      <c r="C40" s="206">
        <v>2431.6941863000002</v>
      </c>
      <c r="D40" s="195">
        <v>2326.1677640000003</v>
      </c>
      <c r="E40" s="230">
        <f>IFERROR(D40/C40*100,0)</f>
        <v>95.660374446156567</v>
      </c>
      <c r="F40" s="230">
        <v>2447.634</v>
      </c>
      <c r="G40" s="84">
        <f>IFERROR(D40-F40,"")</f>
        <v>-121.46623599999975</v>
      </c>
      <c r="H40" s="309">
        <v>13479.7</v>
      </c>
      <c r="I40" s="230">
        <v>14917.894526</v>
      </c>
      <c r="J40" s="308">
        <f>IFERROR(I40/H40*100,"")</f>
        <v>110.66933630570412</v>
      </c>
      <c r="K40" s="131">
        <v>14918.910586</v>
      </c>
      <c r="L40" s="84">
        <f>IFERROR(I40-K40,"")</f>
        <v>-1.0160599999999249</v>
      </c>
      <c r="M40" s="95">
        <f>IFERROR(IF(D40&gt;0,I40/D40*10,""),"")</f>
        <v>64.13077662269589</v>
      </c>
      <c r="N40" s="75">
        <f>IFERROR(IF(F40&gt;0,K40/F40*10,""),"")</f>
        <v>60.952375175373447</v>
      </c>
      <c r="O40" s="141">
        <f t="shared" si="1"/>
        <v>3.1784014473224431</v>
      </c>
      <c r="P40" s="116"/>
      <c r="Q40" s="13" t="s">
        <v>160</v>
      </c>
    </row>
    <row r="41" spans="1:17" s="1" customFormat="1" ht="15.75" x14ac:dyDescent="0.25">
      <c r="A41" s="100">
        <f t="shared" si="0"/>
        <v>15.266301500000001</v>
      </c>
      <c r="B41" s="205" t="s">
        <v>28</v>
      </c>
      <c r="C41" s="206">
        <v>22.085550000000001</v>
      </c>
      <c r="D41" s="195">
        <v>15.266301500000001</v>
      </c>
      <c r="E41" s="230">
        <f>IFERROR(D41/C41*100,0)</f>
        <v>69.123483454113668</v>
      </c>
      <c r="F41" s="230">
        <v>10.669639999999999</v>
      </c>
      <c r="G41" s="83">
        <f>IFERROR(D41-F41,"")</f>
        <v>4.5966615000000015</v>
      </c>
      <c r="H41" s="308">
        <v>68</v>
      </c>
      <c r="I41" s="230">
        <v>46.231746059999999</v>
      </c>
      <c r="J41" s="308">
        <f>IFERROR(I41/H41*100,"")</f>
        <v>67.98786185294118</v>
      </c>
      <c r="K41" s="131">
        <v>32.269049539999997</v>
      </c>
      <c r="L41" s="83">
        <f>IFERROR(I41-K41,"")</f>
        <v>13.962696520000001</v>
      </c>
      <c r="M41" s="95">
        <f>IFERROR(IF(D41&gt;0,I41/D41*10,""),"")</f>
        <v>30.283527454242925</v>
      </c>
      <c r="N41" s="74">
        <f>IFERROR(IF(F41&gt;0,K41/F41*10,""),"")</f>
        <v>30.243803483528964</v>
      </c>
      <c r="O41" s="99">
        <f t="shared" si="1"/>
        <v>3.9723970713961165E-2</v>
      </c>
      <c r="P41" s="116"/>
      <c r="Q41" s="13" t="s">
        <v>160</v>
      </c>
    </row>
    <row r="42" spans="1:17" s="1" customFormat="1" ht="15.75" x14ac:dyDescent="0.25">
      <c r="A42" s="100">
        <f t="shared" si="0"/>
        <v>2111.7181404000003</v>
      </c>
      <c r="B42" s="205" t="s">
        <v>29</v>
      </c>
      <c r="C42" s="206">
        <v>2200.5737816999999</v>
      </c>
      <c r="D42" s="195">
        <v>2111.7181404000003</v>
      </c>
      <c r="E42" s="230">
        <f>IFERROR(D42/C42*100,0)</f>
        <v>95.962160322052171</v>
      </c>
      <c r="F42" s="230">
        <v>1768.14741</v>
      </c>
      <c r="G42" s="83">
        <f>IFERROR(D42-F42,"")</f>
        <v>343.57073040000023</v>
      </c>
      <c r="H42" s="308">
        <v>4769.7</v>
      </c>
      <c r="I42" s="230">
        <v>6731.956333000001</v>
      </c>
      <c r="J42" s="308">
        <f>IFERROR(I42/H42*100,"")</f>
        <v>141.14003675283564</v>
      </c>
      <c r="K42" s="131">
        <v>4139.1490235000001</v>
      </c>
      <c r="L42" s="83">
        <f>IFERROR(I42-K42,"")</f>
        <v>2592.8073095000009</v>
      </c>
      <c r="M42" s="95">
        <f>IFERROR(IF(D42&gt;0,I42/D42*10,""),"")</f>
        <v>31.879047701531032</v>
      </c>
      <c r="N42" s="75">
        <f>IFERROR(IF(F42&gt;0,K42/F42*10,""),"")</f>
        <v>23.409524568429507</v>
      </c>
      <c r="O42" s="141">
        <f t="shared" si="1"/>
        <v>8.469523133101525</v>
      </c>
      <c r="P42" s="116"/>
      <c r="Q42" s="13" t="s">
        <v>160</v>
      </c>
    </row>
    <row r="43" spans="1:17" s="1" customFormat="1" ht="15.75" x14ac:dyDescent="0.25">
      <c r="A43" s="100">
        <f t="shared" si="0"/>
        <v>3585.9805580000002</v>
      </c>
      <c r="B43" s="205" t="s">
        <v>30</v>
      </c>
      <c r="C43" s="206">
        <v>3657.9959285</v>
      </c>
      <c r="D43" s="195">
        <v>3585.9805580000002</v>
      </c>
      <c r="E43" s="230">
        <f>IFERROR(D43/C43*100,0)</f>
        <v>98.031288937778271</v>
      </c>
      <c r="F43" s="230">
        <v>3528.0309999999999</v>
      </c>
      <c r="G43" s="84">
        <f>IFERROR(D43-F43,"")</f>
        <v>57.949558000000252</v>
      </c>
      <c r="H43" s="309">
        <v>13315.2</v>
      </c>
      <c r="I43" s="230">
        <v>15011.981682</v>
      </c>
      <c r="J43" s="308">
        <f>IFERROR(I43/H43*100,"")</f>
        <v>112.74319335796683</v>
      </c>
      <c r="K43" s="131">
        <v>13412.296818000001</v>
      </c>
      <c r="L43" s="84">
        <f>IFERROR(I43-K43,"")</f>
        <v>1599.6848639999989</v>
      </c>
      <c r="M43" s="95">
        <f>IFERROR(IF(D43&gt;0,I43/D43*10,""),"")</f>
        <v>41.862975660895927</v>
      </c>
      <c r="N43" s="75">
        <f>IFERROR(IF(F43&gt;0,K43/F43*10,""),"")</f>
        <v>38.016380292576798</v>
      </c>
      <c r="O43" s="141">
        <f t="shared" si="1"/>
        <v>3.8465953683191287</v>
      </c>
      <c r="P43" s="116"/>
      <c r="Q43" s="13" t="s">
        <v>160</v>
      </c>
    </row>
    <row r="44" spans="1:17" s="1" customFormat="1" ht="15.75" x14ac:dyDescent="0.25">
      <c r="A44" s="100">
        <f t="shared" si="0"/>
        <v>0.47256950599999997</v>
      </c>
      <c r="B44" s="205" t="s">
        <v>64</v>
      </c>
      <c r="C44" s="206">
        <v>0.46510000000000001</v>
      </c>
      <c r="D44" s="195">
        <v>0.47256950599999997</v>
      </c>
      <c r="E44" s="230">
        <f>IFERROR(D44/C44*100,0)</f>
        <v>101.60599999999999</v>
      </c>
      <c r="F44" s="230">
        <v>0.52116000000000007</v>
      </c>
      <c r="G44" s="84">
        <f>IFERROR(D44-F44,"")</f>
        <v>-4.8590494000000095E-2</v>
      </c>
      <c r="H44" s="309">
        <v>1.1779999999999999</v>
      </c>
      <c r="I44" s="230">
        <v>1.5281542399999999</v>
      </c>
      <c r="J44" s="308">
        <f>IFERROR(I44/H44*100,"")</f>
        <v>129.72446859083192</v>
      </c>
      <c r="K44" s="131">
        <v>1.2609304600000002</v>
      </c>
      <c r="L44" s="84">
        <f>IFERROR(I44-K44,"")</f>
        <v>0.26722377999999969</v>
      </c>
      <c r="M44" s="95">
        <f>IFERROR(IF(D44&gt;0,I44/D44*10,""),"")</f>
        <v>32.337131799612983</v>
      </c>
      <c r="N44" s="75">
        <f>IFERROR(IF(F44&gt;0,K44/F44*10,""),"")</f>
        <v>24.19468992248062</v>
      </c>
      <c r="O44" s="141">
        <f t="shared" si="1"/>
        <v>8.142441877132363</v>
      </c>
      <c r="P44" s="116"/>
      <c r="Q44" s="13" t="s">
        <v>160</v>
      </c>
    </row>
    <row r="45" spans="1:17" s="13" customFormat="1" ht="15.75" x14ac:dyDescent="0.25">
      <c r="A45" s="100">
        <f t="shared" si="0"/>
        <v>2909.0336311800002</v>
      </c>
      <c r="B45" s="203" t="s">
        <v>62</v>
      </c>
      <c r="C45" s="204">
        <v>3243.7244267000001</v>
      </c>
      <c r="D45" s="194">
        <v>2909.0336311800002</v>
      </c>
      <c r="E45" s="236">
        <f>IFERROR(D45/C45*100,0)</f>
        <v>89.681897982298793</v>
      </c>
      <c r="F45" s="130">
        <v>2977.0416600000003</v>
      </c>
      <c r="G45" s="86">
        <f>IFERROR(D45-F45,"")</f>
        <v>-68.008028820000163</v>
      </c>
      <c r="H45" s="311">
        <v>12579.75</v>
      </c>
      <c r="I45" s="236">
        <v>11316.58365472</v>
      </c>
      <c r="J45" s="351">
        <f>IFERROR(I45/H45*100,"")</f>
        <v>89.958732524255254</v>
      </c>
      <c r="K45" s="229">
        <v>11670.603344159999</v>
      </c>
      <c r="L45" s="86">
        <f>IFERROR(I45-K45,"")</f>
        <v>-354.01968943999964</v>
      </c>
      <c r="M45" s="94">
        <f>IFERROR(IF(D45&gt;0,I45/D45*10,""),"")</f>
        <v>38.901522256137063</v>
      </c>
      <c r="N45" s="76">
        <f>IFERROR(IF(F45&gt;0,K45/F45*10,""),"")</f>
        <v>39.20201554774345</v>
      </c>
      <c r="O45" s="140">
        <f t="shared" si="1"/>
        <v>-0.30049329160638649</v>
      </c>
      <c r="P45" s="116"/>
      <c r="Q45" s="13" t="s">
        <v>160</v>
      </c>
    </row>
    <row r="46" spans="1:17" s="1" customFormat="1" ht="15.75" x14ac:dyDescent="0.25">
      <c r="A46" s="100">
        <f t="shared" si="0"/>
        <v>148.58759834</v>
      </c>
      <c r="B46" s="205" t="s">
        <v>86</v>
      </c>
      <c r="C46" s="206">
        <v>169.6746</v>
      </c>
      <c r="D46" s="195">
        <v>148.58759834</v>
      </c>
      <c r="E46" s="230">
        <f>IFERROR(D46/C46*100,0)</f>
        <v>87.572092900174809</v>
      </c>
      <c r="F46" s="230">
        <v>139.90722</v>
      </c>
      <c r="G46" s="84">
        <f>IFERROR(D46-F46,"")</f>
        <v>8.6803783400000043</v>
      </c>
      <c r="H46" s="309">
        <v>460</v>
      </c>
      <c r="I46" s="230">
        <v>411.33055373999997</v>
      </c>
      <c r="J46" s="308">
        <f>IFERROR(I46/H46*100,"")</f>
        <v>89.419685595652169</v>
      </c>
      <c r="K46" s="131">
        <v>365.30303573999998</v>
      </c>
      <c r="L46" s="84">
        <f>IFERROR(I46-K46,"")</f>
        <v>46.027517999999986</v>
      </c>
      <c r="M46" s="95">
        <f>IFERROR(IF(D46&gt;0,I46/D46*10,""),"")</f>
        <v>27.68269750203434</v>
      </c>
      <c r="N46" s="75">
        <f>IFERROR(IF(F46&gt;0,K46/F46*10,""),"")</f>
        <v>26.110377701736908</v>
      </c>
      <c r="O46" s="141">
        <f t="shared" si="1"/>
        <v>1.5723198002974321</v>
      </c>
      <c r="P46" s="116"/>
      <c r="Q46" s="13" t="s">
        <v>160</v>
      </c>
    </row>
    <row r="47" spans="1:17" s="1" customFormat="1" ht="15.75" x14ac:dyDescent="0.25">
      <c r="A47" s="100">
        <f t="shared" si="0"/>
        <v>26.366757</v>
      </c>
      <c r="B47" s="205" t="s">
        <v>87</v>
      </c>
      <c r="C47" s="206">
        <v>49.847099999999998</v>
      </c>
      <c r="D47" s="195">
        <v>26.366757</v>
      </c>
      <c r="E47" s="230">
        <f>IFERROR(D47/C47*100,0)</f>
        <v>52.895267728714416</v>
      </c>
      <c r="F47" s="230">
        <v>40.218200000000003</v>
      </c>
      <c r="G47" s="84">
        <f>IFERROR(D47-F47,"")</f>
        <v>-13.851443000000003</v>
      </c>
      <c r="H47" s="312">
        <v>151.6</v>
      </c>
      <c r="I47" s="230">
        <v>122.79186706</v>
      </c>
      <c r="J47" s="308">
        <f>IFERROR(I47/H47*100,"")</f>
        <v>80.997273786279692</v>
      </c>
      <c r="K47" s="131">
        <v>84.965985380000006</v>
      </c>
      <c r="L47" s="84">
        <f>IFERROR(I47-K47,"")</f>
        <v>37.825881679999995</v>
      </c>
      <c r="M47" s="95">
        <f>IFERROR(IF(D47&gt;0,I47/D47*10,""),"")</f>
        <v>46.570712909441234</v>
      </c>
      <c r="N47" s="75">
        <f>IFERROR(IF(F47&gt;0,K47/F47*10,""),"")</f>
        <v>21.1262526368659</v>
      </c>
      <c r="O47" s="141">
        <f t="shared" si="1"/>
        <v>25.444460272575334</v>
      </c>
      <c r="P47" s="116"/>
      <c r="Q47" s="13" t="s">
        <v>160</v>
      </c>
    </row>
    <row r="48" spans="1:17" s="1" customFormat="1" ht="15.75" x14ac:dyDescent="0.25">
      <c r="A48" s="100">
        <f t="shared" si="0"/>
        <v>151.44679117999999</v>
      </c>
      <c r="B48" s="205" t="s">
        <v>88</v>
      </c>
      <c r="C48" s="206">
        <v>205.43558340000001</v>
      </c>
      <c r="D48" s="195">
        <v>151.44679117999999</v>
      </c>
      <c r="E48" s="230">
        <f>IFERROR(D48/C48*100,0)</f>
        <v>73.719843794110687</v>
      </c>
      <c r="F48" s="230">
        <v>162.39588000000001</v>
      </c>
      <c r="G48" s="84">
        <f>IFERROR(D48-F48,"")</f>
        <v>-10.949088820000014</v>
      </c>
      <c r="H48" s="327">
        <v>1287.55</v>
      </c>
      <c r="I48" s="230">
        <v>845.49400780000008</v>
      </c>
      <c r="J48" s="308">
        <f>IFERROR(I48/H48*100,"")</f>
        <v>65.666887328647434</v>
      </c>
      <c r="K48" s="131">
        <v>853.80842677999999</v>
      </c>
      <c r="L48" s="84">
        <f>IFERROR(I48-K48,"")</f>
        <v>-8.314418979999914</v>
      </c>
      <c r="M48" s="95">
        <f>IFERROR(IF(D48&gt;0,I48/D48*10,""),"")</f>
        <v>55.827792798534759</v>
      </c>
      <c r="N48" s="75">
        <f>IFERROR(IF(F48&gt;0,K48/F48*10,""),"")</f>
        <v>52.575744334154287</v>
      </c>
      <c r="O48" s="141">
        <f t="shared" si="1"/>
        <v>3.2520484643804721</v>
      </c>
      <c r="P48" s="116"/>
      <c r="Q48" s="13" t="s">
        <v>160</v>
      </c>
    </row>
    <row r="49" spans="1:17" s="1" customFormat="1" ht="15.75" x14ac:dyDescent="0.25">
      <c r="A49" s="100">
        <f t="shared" si="0"/>
        <v>30.7916983</v>
      </c>
      <c r="B49" s="205" t="s">
        <v>89</v>
      </c>
      <c r="C49" s="206">
        <v>81.060550000000006</v>
      </c>
      <c r="D49" s="195">
        <v>30.7916983</v>
      </c>
      <c r="E49" s="230">
        <f>IFERROR(D49/C49*100,0)</f>
        <v>37.986046603434097</v>
      </c>
      <c r="F49" s="230">
        <v>32.739150000000002</v>
      </c>
      <c r="G49" s="84">
        <f>IFERROR(D49-F49,"")</f>
        <v>-1.947451700000002</v>
      </c>
      <c r="H49" s="327">
        <v>420</v>
      </c>
      <c r="I49" s="230">
        <v>114.05476711999999</v>
      </c>
      <c r="J49" s="308">
        <f>IFERROR(I49/H49*100,"")</f>
        <v>27.155896933333334</v>
      </c>
      <c r="K49" s="131">
        <v>141.41218261999998</v>
      </c>
      <c r="L49" s="87">
        <f>IFERROR(I49-K49,"")</f>
        <v>-27.357415499999988</v>
      </c>
      <c r="M49" s="95">
        <f>IFERROR(IF(D49&gt;0,I49/D49*10,""),"")</f>
        <v>37.040752351097176</v>
      </c>
      <c r="N49" s="75">
        <f>IFERROR(IF(F49&gt;0,K49/F49*10,""),"")</f>
        <v>43.193602344593543</v>
      </c>
      <c r="O49" s="141">
        <f t="shared" si="1"/>
        <v>-6.1528499934963676</v>
      </c>
      <c r="P49" s="116"/>
      <c r="Q49" s="13" t="s">
        <v>160</v>
      </c>
    </row>
    <row r="50" spans="1:17" s="1" customFormat="1" ht="15.75" x14ac:dyDescent="0.25">
      <c r="A50" s="100">
        <f t="shared" si="0"/>
        <v>49.224042759999996</v>
      </c>
      <c r="B50" s="205" t="s">
        <v>101</v>
      </c>
      <c r="C50" s="206">
        <v>126.40152999999999</v>
      </c>
      <c r="D50" s="195">
        <v>49.224042759999996</v>
      </c>
      <c r="E50" s="230">
        <f>IFERROR(D50/C50*100,0)</f>
        <v>38.942600425801807</v>
      </c>
      <c r="F50" s="230">
        <v>80.71011</v>
      </c>
      <c r="G50" s="84">
        <f>IFERROR(D50-F50,"")</f>
        <v>-31.486067240000004</v>
      </c>
      <c r="H50" s="327">
        <v>877.5</v>
      </c>
      <c r="I50" s="230">
        <v>171.59322885999998</v>
      </c>
      <c r="J50" s="308">
        <f>IFERROR(I50/H50*100,"")</f>
        <v>19.554783915669514</v>
      </c>
      <c r="K50" s="131">
        <v>408.26713284000004</v>
      </c>
      <c r="L50" s="87">
        <f>IFERROR(I50-K50,"")</f>
        <v>-236.67390398000006</v>
      </c>
      <c r="M50" s="95">
        <f>IFERROR(IF(D50&gt;0,I50/D50*10,""),"")</f>
        <v>34.859637534574574</v>
      </c>
      <c r="N50" s="75">
        <f>IFERROR(IF(F50&gt;0,K50/F50*10,""),"")</f>
        <v>50.584385629012289</v>
      </c>
      <c r="O50" s="141">
        <f t="shared" si="1"/>
        <v>-15.724748094437714</v>
      </c>
      <c r="P50" s="116"/>
      <c r="Q50" s="13" t="s">
        <v>160</v>
      </c>
    </row>
    <row r="51" spans="1:17" s="1" customFormat="1" ht="15.75" x14ac:dyDescent="0.25">
      <c r="A51" s="100">
        <f t="shared" si="0"/>
        <v>180.31000760000001</v>
      </c>
      <c r="B51" s="205" t="s">
        <v>90</v>
      </c>
      <c r="C51" s="206">
        <v>199.48689999999999</v>
      </c>
      <c r="D51" s="195">
        <v>180.31000760000001</v>
      </c>
      <c r="E51" s="230">
        <f>IFERROR(D51/C51*100,0)</f>
        <v>90.386891369809248</v>
      </c>
      <c r="F51" s="230">
        <v>177.06309999999999</v>
      </c>
      <c r="G51" s="84">
        <f>IFERROR(D51-F51,"")</f>
        <v>3.2469076000000143</v>
      </c>
      <c r="H51" s="327">
        <v>507</v>
      </c>
      <c r="I51" s="230">
        <v>540.61402813999996</v>
      </c>
      <c r="J51" s="308">
        <f>IFERROR(I51/H51*100,"")</f>
        <v>106.62998582642997</v>
      </c>
      <c r="K51" s="131">
        <v>510.85464680000001</v>
      </c>
      <c r="L51" s="87">
        <f>IFERROR(I51-K51,"")</f>
        <v>29.759381339999948</v>
      </c>
      <c r="M51" s="95">
        <f>IFERROR(IF(D51&gt;0,I51/D51*10,""),"")</f>
        <v>29.982474923926517</v>
      </c>
      <c r="N51" s="75">
        <f>IFERROR(IF(F51&gt;0,K51/F51*10,""),"")</f>
        <v>28.851558952712342</v>
      </c>
      <c r="O51" s="141">
        <f t="shared" si="1"/>
        <v>1.1309159712141756</v>
      </c>
      <c r="P51" s="116"/>
      <c r="Q51" s="13" t="s">
        <v>160</v>
      </c>
    </row>
    <row r="52" spans="1:17" s="1" customFormat="1" ht="15.75" x14ac:dyDescent="0.25">
      <c r="A52" s="100">
        <f t="shared" si="0"/>
        <v>2322.306736</v>
      </c>
      <c r="B52" s="205" t="s">
        <v>102</v>
      </c>
      <c r="C52" s="206">
        <v>2411.8181632999999</v>
      </c>
      <c r="D52" s="195">
        <v>2322.306736</v>
      </c>
      <c r="E52" s="230">
        <f>IFERROR(D52/C52*100,0)</f>
        <v>96.288632838823773</v>
      </c>
      <c r="F52" s="230">
        <v>2344.0080000000003</v>
      </c>
      <c r="G52" s="264">
        <f>IFERROR(D52-F52,"")</f>
        <v>-21.701264000000265</v>
      </c>
      <c r="H52" s="327">
        <v>8876.1</v>
      </c>
      <c r="I52" s="230">
        <v>9110.705202000001</v>
      </c>
      <c r="J52" s="308">
        <f>IFERROR(I52/H52*100,"")</f>
        <v>102.64311129888127</v>
      </c>
      <c r="K52" s="131">
        <v>9305.9919339999997</v>
      </c>
      <c r="L52" s="88">
        <f>IFERROR(I52-K52,"")</f>
        <v>-195.28673199999866</v>
      </c>
      <c r="M52" s="95">
        <f>IFERROR(IF(D52&gt;0,I52/D52*10,""),"")</f>
        <v>39.231274063703189</v>
      </c>
      <c r="N52" s="77">
        <f>IFERROR(IF(F52&gt;0,K52/F52*10,""),"")</f>
        <v>39.701195277490513</v>
      </c>
      <c r="O52" s="142">
        <f t="shared" si="1"/>
        <v>-0.46992121378732321</v>
      </c>
      <c r="P52" s="116"/>
      <c r="Q52" s="13" t="s">
        <v>160</v>
      </c>
    </row>
    <row r="53" spans="1:17" s="13" customFormat="1" ht="15.75" x14ac:dyDescent="0.25">
      <c r="A53" s="100">
        <f t="shared" si="0"/>
        <v>12678.162986200001</v>
      </c>
      <c r="B53" s="208" t="s">
        <v>31</v>
      </c>
      <c r="C53" s="209">
        <v>13035.19434</v>
      </c>
      <c r="D53" s="196">
        <v>12678.162986200001</v>
      </c>
      <c r="E53" s="237">
        <f>IFERROR(D53/C53*100,0)</f>
        <v>97.261020093084412</v>
      </c>
      <c r="F53" s="132">
        <v>12118.800119999998</v>
      </c>
      <c r="G53" s="153">
        <f>IFERROR(D53-F53,"")</f>
        <v>559.36286620000283</v>
      </c>
      <c r="H53" s="328">
        <v>26465.91</v>
      </c>
      <c r="I53" s="237">
        <v>37130.554227780005</v>
      </c>
      <c r="J53" s="351">
        <f>IFERROR(I53/H53*100,"")</f>
        <v>140.2957775787041</v>
      </c>
      <c r="K53" s="229">
        <v>19976.427472620002</v>
      </c>
      <c r="L53" s="162">
        <f>IFERROR(I53-K53,"")</f>
        <v>17154.126755160003</v>
      </c>
      <c r="M53" s="94">
        <f>IFERROR(IF(D53&gt;0,I53/D53*10,""),"")</f>
        <v>29.287014426456011</v>
      </c>
      <c r="N53" s="78">
        <f>IFERROR(IF(F53&gt;0,K53/F53*10,""),"")</f>
        <v>16.483832784445664</v>
      </c>
      <c r="O53" s="143">
        <f t="shared" si="1"/>
        <v>12.803181642010347</v>
      </c>
      <c r="P53" s="116"/>
      <c r="Q53" s="13" t="s">
        <v>160</v>
      </c>
    </row>
    <row r="54" spans="1:17" s="17" customFormat="1" ht="15.75" x14ac:dyDescent="0.25">
      <c r="A54" s="100">
        <f t="shared" si="0"/>
        <v>1772.7198820000001</v>
      </c>
      <c r="B54" s="210" t="s">
        <v>91</v>
      </c>
      <c r="C54" s="206">
        <v>1759.5099</v>
      </c>
      <c r="D54" s="195">
        <v>1772.7198820000001</v>
      </c>
      <c r="E54" s="230">
        <f>IFERROR(D54/C54*100,0)</f>
        <v>100.75077622467484</v>
      </c>
      <c r="F54" s="230">
        <v>1482.68</v>
      </c>
      <c r="G54" s="265">
        <f>IFERROR(D54-F54,"")</f>
        <v>290.03988200000003</v>
      </c>
      <c r="H54" s="329">
        <v>3403.9</v>
      </c>
      <c r="I54" s="230">
        <v>5255.6719560000001</v>
      </c>
      <c r="J54" s="308">
        <f>IFERROR(I54/H54*100,"")</f>
        <v>154.4014793619084</v>
      </c>
      <c r="K54" s="131">
        <v>2157.0953799999997</v>
      </c>
      <c r="L54" s="89">
        <f>IFERROR(I54-K54,"")</f>
        <v>3098.5765760000004</v>
      </c>
      <c r="M54" s="97">
        <f>IFERROR(IF(D54&gt;0,I54/D54*10,""),"")</f>
        <v>29.647503868859975</v>
      </c>
      <c r="N54" s="79">
        <f>IFERROR(IF(F54&gt;0,K54/F54*10,""),"")</f>
        <v>14.548623978201633</v>
      </c>
      <c r="O54" s="144">
        <f t="shared" si="1"/>
        <v>15.098879890658342</v>
      </c>
      <c r="P54" s="116"/>
      <c r="Q54" s="13" t="s">
        <v>160</v>
      </c>
    </row>
    <row r="55" spans="1:17" s="1" customFormat="1" ht="15.75" x14ac:dyDescent="0.25">
      <c r="A55" s="100">
        <f t="shared" si="0"/>
        <v>150.15029862</v>
      </c>
      <c r="B55" s="210" t="s">
        <v>92</v>
      </c>
      <c r="C55" s="206">
        <v>152.33099999999999</v>
      </c>
      <c r="D55" s="195">
        <v>150.15029862</v>
      </c>
      <c r="E55" s="230">
        <f>IFERROR(D55/C55*100,0)</f>
        <v>98.568445437895107</v>
      </c>
      <c r="F55" s="230">
        <v>140.66573</v>
      </c>
      <c r="G55" s="83">
        <f>IFERROR(D55-F55,"")</f>
        <v>9.4845686200000046</v>
      </c>
      <c r="H55" s="329">
        <v>263.63</v>
      </c>
      <c r="I55" s="230">
        <v>421.38345138</v>
      </c>
      <c r="J55" s="308">
        <f>IFERROR(I55/H55*100,"")</f>
        <v>159.83896042938969</v>
      </c>
      <c r="K55" s="131">
        <v>223.63887024000002</v>
      </c>
      <c r="L55" s="90">
        <f>IFERROR(I55-K55,"")</f>
        <v>197.74458113999998</v>
      </c>
      <c r="M55" s="97">
        <f>IFERROR(IF(D55&gt;0,I55/D55*10,""),"")</f>
        <v>28.06411011185773</v>
      </c>
      <c r="N55" s="75">
        <f>IFERROR(IF(F55&gt;0,K55/F55*10,""),"")</f>
        <v>15.898603749470466</v>
      </c>
      <c r="O55" s="141">
        <f t="shared" si="1"/>
        <v>12.165506362387264</v>
      </c>
      <c r="P55" s="116"/>
      <c r="Q55" s="13" t="s">
        <v>160</v>
      </c>
    </row>
    <row r="56" spans="1:17" s="1" customFormat="1" ht="15.75" x14ac:dyDescent="0.25">
      <c r="A56" s="100">
        <f t="shared" si="0"/>
        <v>463.60074438000004</v>
      </c>
      <c r="B56" s="210" t="s">
        <v>93</v>
      </c>
      <c r="C56" s="206">
        <v>475.33976000000001</v>
      </c>
      <c r="D56" s="195">
        <v>463.60074438000004</v>
      </c>
      <c r="E56" s="230">
        <f>IFERROR(D56/C56*100,0)</f>
        <v>97.530394760160604</v>
      </c>
      <c r="F56" s="230">
        <v>491.66597999999999</v>
      </c>
      <c r="G56" s="83">
        <f>IFERROR(D56-F56,"")</f>
        <v>-28.065235619999953</v>
      </c>
      <c r="H56" s="329">
        <v>1297</v>
      </c>
      <c r="I56" s="230">
        <v>1694.24347184</v>
      </c>
      <c r="J56" s="308">
        <f>IFERROR(I56/H56*100,"")</f>
        <v>130.62786984117193</v>
      </c>
      <c r="K56" s="131">
        <v>1230.6112296000001</v>
      </c>
      <c r="L56" s="90">
        <f>IFERROR(I56-K56,"")</f>
        <v>463.63224223999987</v>
      </c>
      <c r="M56" s="97">
        <f>IFERROR(IF(D56&gt;0,I56/D56*10,""),"")</f>
        <v>36.545313880067411</v>
      </c>
      <c r="N56" s="75">
        <f>IFERROR(IF(F56&gt;0,K56/F56*10,""),"")</f>
        <v>25.029415897353733</v>
      </c>
      <c r="O56" s="141">
        <f t="shared" si="1"/>
        <v>11.515897982713678</v>
      </c>
      <c r="P56" s="116"/>
      <c r="Q56" s="13" t="s">
        <v>160</v>
      </c>
    </row>
    <row r="57" spans="1:17" s="1" customFormat="1" ht="15.75" x14ac:dyDescent="0.25">
      <c r="A57" s="100">
        <f t="shared" si="0"/>
        <v>1482.93957</v>
      </c>
      <c r="B57" s="210" t="s">
        <v>94</v>
      </c>
      <c r="C57" s="206">
        <v>1494.6930500000001</v>
      </c>
      <c r="D57" s="195">
        <v>1482.93957</v>
      </c>
      <c r="E57" s="230">
        <f>IFERROR(D57/C57*100,0)</f>
        <v>99.213652595762042</v>
      </c>
      <c r="F57" s="230">
        <v>1595.8111099999999</v>
      </c>
      <c r="G57" s="83">
        <f>IFERROR(D57-F57,"")</f>
        <v>-112.87153999999987</v>
      </c>
      <c r="H57" s="329">
        <v>4200</v>
      </c>
      <c r="I57" s="230">
        <v>5482.5581539999994</v>
      </c>
      <c r="J57" s="308">
        <f>IFERROR(I57/H57*100,"")</f>
        <v>130.53709890476188</v>
      </c>
      <c r="K57" s="131">
        <v>2530.4699963799999</v>
      </c>
      <c r="L57" s="90">
        <f>IFERROR(I57-K57,"")</f>
        <v>2952.0881576199995</v>
      </c>
      <c r="M57" s="97">
        <f>IFERROR(IF(D57&gt;0,I57/D57*10,""),"")</f>
        <v>36.970880438506335</v>
      </c>
      <c r="N57" s="75">
        <f>IFERROR(IF(F57&gt;0,K57/F57*10,""),"")</f>
        <v>15.85695186932243</v>
      </c>
      <c r="O57" s="141">
        <f t="shared" si="1"/>
        <v>21.113928569183905</v>
      </c>
      <c r="P57" s="116"/>
      <c r="Q57" s="13" t="s">
        <v>160</v>
      </c>
    </row>
    <row r="58" spans="1:17" s="1" customFormat="1" ht="15.75" x14ac:dyDescent="0.25">
      <c r="A58" s="100">
        <f t="shared" si="0"/>
        <v>342.50874570000008</v>
      </c>
      <c r="B58" s="210" t="s">
        <v>57</v>
      </c>
      <c r="C58" s="206">
        <v>361.52134999999998</v>
      </c>
      <c r="D58" s="195">
        <v>342.50874570000008</v>
      </c>
      <c r="E58" s="230">
        <f>IFERROR(D58/C58*100,0)</f>
        <v>94.740945645395513</v>
      </c>
      <c r="F58" s="230">
        <v>346.28253999999998</v>
      </c>
      <c r="G58" s="83">
        <f>IFERROR(D58-F58,"")</f>
        <v>-3.7737942999999063</v>
      </c>
      <c r="H58" s="329">
        <v>676.44</v>
      </c>
      <c r="I58" s="230">
        <v>953.47476824</v>
      </c>
      <c r="J58" s="308">
        <f>IFERROR(I58/H58*100,"")</f>
        <v>140.95481760983975</v>
      </c>
      <c r="K58" s="131">
        <v>504.20046986</v>
      </c>
      <c r="L58" s="83">
        <f>IFERROR(I58-K58,"")</f>
        <v>449.27429838</v>
      </c>
      <c r="M58" s="97">
        <f>IFERROR(IF(D58&gt;0,I58/D58*10,""),"")</f>
        <v>27.83796852519319</v>
      </c>
      <c r="N58" s="75">
        <f>IFERROR(IF(F58&gt;0,K58/F58*10,""),"")</f>
        <v>14.5603780617989</v>
      </c>
      <c r="O58" s="141">
        <f t="shared" si="1"/>
        <v>13.27759046339429</v>
      </c>
      <c r="P58" s="116"/>
      <c r="Q58" s="13" t="s">
        <v>160</v>
      </c>
    </row>
    <row r="59" spans="1:17" s="1" customFormat="1" ht="15.75" x14ac:dyDescent="0.25">
      <c r="A59" s="100">
        <f t="shared" si="0"/>
        <v>302.2219667</v>
      </c>
      <c r="B59" s="210" t="s">
        <v>32</v>
      </c>
      <c r="C59" s="206">
        <v>302.96523999999999</v>
      </c>
      <c r="D59" s="195">
        <v>302.2219667</v>
      </c>
      <c r="E59" s="230">
        <f>IFERROR(D59/C59*100,0)</f>
        <v>99.754667136071447</v>
      </c>
      <c r="F59" s="230">
        <v>301.68902000000003</v>
      </c>
      <c r="G59" s="83">
        <f>IFERROR(D59-F59,"")</f>
        <v>0.53294669999996813</v>
      </c>
      <c r="H59" s="314">
        <v>810</v>
      </c>
      <c r="I59" s="230">
        <v>1018.8196189600001</v>
      </c>
      <c r="J59" s="308">
        <f>IFERROR(I59/H59*100,"")</f>
        <v>125.78019987160494</v>
      </c>
      <c r="K59" s="131">
        <v>591.36520908000011</v>
      </c>
      <c r="L59" s="83">
        <f>IFERROR(I59-K59,"")</f>
        <v>427.45440987999996</v>
      </c>
      <c r="M59" s="97">
        <f>IFERROR(IF(D59&gt;0,I59/D59*10,""),"")</f>
        <v>33.710971776294784</v>
      </c>
      <c r="N59" s="75">
        <f>IFERROR(IF(F59&gt;0,K59/F59*10,""),"")</f>
        <v>19.601814115740773</v>
      </c>
      <c r="O59" s="141">
        <f t="shared" si="1"/>
        <v>14.109157660554011</v>
      </c>
      <c r="P59" s="116"/>
      <c r="Q59" s="13" t="s">
        <v>160</v>
      </c>
    </row>
    <row r="60" spans="1:17" s="1" customFormat="1" ht="15.75" x14ac:dyDescent="0.25">
      <c r="A60" s="100">
        <f t="shared" si="0"/>
        <v>229.64886514</v>
      </c>
      <c r="B60" s="210" t="s">
        <v>60</v>
      </c>
      <c r="C60" s="206">
        <v>231.6986</v>
      </c>
      <c r="D60" s="195">
        <v>229.64886514</v>
      </c>
      <c r="E60" s="230">
        <f>IFERROR(D60/C60*100,0)</f>
        <v>99.115344305058386</v>
      </c>
      <c r="F60" s="230">
        <v>208.46198000000001</v>
      </c>
      <c r="G60" s="83">
        <f>IFERROR(D60-F60,"")</f>
        <v>21.186885139999987</v>
      </c>
      <c r="H60" s="308">
        <v>296.74</v>
      </c>
      <c r="I60" s="230">
        <v>486.17556545999997</v>
      </c>
      <c r="J60" s="308">
        <f>IFERROR(I60/H60*100,"")</f>
        <v>163.83890458313675</v>
      </c>
      <c r="K60" s="131">
        <v>283.79876677999999</v>
      </c>
      <c r="L60" s="83">
        <f>IFERROR(I60-K60,"")</f>
        <v>202.37679867999998</v>
      </c>
      <c r="M60" s="97">
        <f>IFERROR(IF(D60&gt;0,I60/D60*10,""),"")</f>
        <v>21.170388330184629</v>
      </c>
      <c r="N60" s="75">
        <f>IFERROR(IF(F60&gt;0,K60/F60*10,""),"")</f>
        <v>13.613934146648708</v>
      </c>
      <c r="O60" s="141">
        <f t="shared" si="1"/>
        <v>7.5564541835359211</v>
      </c>
      <c r="P60" s="116"/>
      <c r="Q60" s="13" t="s">
        <v>160</v>
      </c>
    </row>
    <row r="61" spans="1:17" s="1" customFormat="1" ht="15.75" x14ac:dyDescent="0.25">
      <c r="A61" s="100">
        <f t="shared" si="0"/>
        <v>313.45552605999995</v>
      </c>
      <c r="B61" s="210" t="s">
        <v>33</v>
      </c>
      <c r="C61" s="206">
        <v>321.96364999999997</v>
      </c>
      <c r="D61" s="195">
        <v>313.45552605999995</v>
      </c>
      <c r="E61" s="230">
        <f>IFERROR(D61/C61*100,0)</f>
        <v>97.357427169185087</v>
      </c>
      <c r="F61" s="230">
        <v>306.23199999999997</v>
      </c>
      <c r="G61" s="83">
        <f>IFERROR(D61-F61,"")</f>
        <v>7.2235260599999833</v>
      </c>
      <c r="H61" s="308">
        <v>585.35</v>
      </c>
      <c r="I61" s="230">
        <v>834.06536491999998</v>
      </c>
      <c r="J61" s="308">
        <f>IFERROR(I61/H61*100,"")</f>
        <v>142.49002561202698</v>
      </c>
      <c r="K61" s="131">
        <v>587.38428600000009</v>
      </c>
      <c r="L61" s="83">
        <f>IFERROR(I61-K61,"")</f>
        <v>246.68107891999989</v>
      </c>
      <c r="M61" s="97">
        <f>IFERROR(IF(D61&gt;0,I61/D61*10,""),"")</f>
        <v>26.60873060379059</v>
      </c>
      <c r="N61" s="75">
        <f>IFERROR(IF(F61&gt;0,K61/F61*10,""),"")</f>
        <v>19.181022427440638</v>
      </c>
      <c r="O61" s="141">
        <f t="shared" si="1"/>
        <v>7.4277081763499524</v>
      </c>
      <c r="P61" s="116"/>
      <c r="Q61" s="13" t="s">
        <v>160</v>
      </c>
    </row>
    <row r="62" spans="1:17" s="1" customFormat="1" ht="15.75" x14ac:dyDescent="0.25">
      <c r="A62" s="100">
        <f t="shared" si="0"/>
        <v>633.61501599999997</v>
      </c>
      <c r="B62" s="210" t="s">
        <v>95</v>
      </c>
      <c r="C62" s="206">
        <v>643.43565999999998</v>
      </c>
      <c r="D62" s="195">
        <v>633.61501599999997</v>
      </c>
      <c r="E62" s="230">
        <f>IFERROR(D62/C62*100,0)</f>
        <v>98.473717791768024</v>
      </c>
      <c r="F62" s="230">
        <v>590.74900000000002</v>
      </c>
      <c r="G62" s="83">
        <f>IFERROR(D62-F62,"")</f>
        <v>42.866015999999945</v>
      </c>
      <c r="H62" s="308">
        <v>1320</v>
      </c>
      <c r="I62" s="230">
        <v>1778.9178479999998</v>
      </c>
      <c r="J62" s="308">
        <f>IFERROR(I62/H62*100,"")</f>
        <v>134.76650363636361</v>
      </c>
      <c r="K62" s="131">
        <v>1275.1552999999999</v>
      </c>
      <c r="L62" s="83">
        <f>IFERROR(I62-K62,"")</f>
        <v>503.76254799999992</v>
      </c>
      <c r="M62" s="97">
        <f>IFERROR(IF(D62&gt;0,I62/D62*10,""),"")</f>
        <v>28.075689544579859</v>
      </c>
      <c r="N62" s="75">
        <f>IFERROR(IF(F62&gt;0,K62/F62*10,""),"")</f>
        <v>21.585399213540772</v>
      </c>
      <c r="O62" s="141">
        <f t="shared" si="1"/>
        <v>6.4902903310390876</v>
      </c>
      <c r="P62" s="116"/>
      <c r="Q62" s="13" t="s">
        <v>160</v>
      </c>
    </row>
    <row r="63" spans="1:17" s="1" customFormat="1" ht="15.75" x14ac:dyDescent="0.25">
      <c r="A63" s="100">
        <f t="shared" si="0"/>
        <v>2343.1359659999998</v>
      </c>
      <c r="B63" s="210" t="s">
        <v>34</v>
      </c>
      <c r="C63" s="206">
        <v>2392.1120000000001</v>
      </c>
      <c r="D63" s="195">
        <v>2343.1359659999998</v>
      </c>
      <c r="E63" s="230">
        <f>IFERROR(D63/C63*100,0)</f>
        <v>97.952602804550949</v>
      </c>
      <c r="F63" s="230">
        <v>1959.905</v>
      </c>
      <c r="G63" s="83">
        <f>IFERROR(D63-F63,"")</f>
        <v>383.23096599999985</v>
      </c>
      <c r="H63" s="308">
        <v>3700.0000000000009</v>
      </c>
      <c r="I63" s="230">
        <v>4139.631652</v>
      </c>
      <c r="J63" s="308">
        <f>IFERROR(I63/H63*100,"")</f>
        <v>111.88193654054051</v>
      </c>
      <c r="K63" s="131">
        <v>1620.209276</v>
      </c>
      <c r="L63" s="83">
        <f>IFERROR(I63-K63,"")</f>
        <v>2519.422376</v>
      </c>
      <c r="M63" s="97">
        <f>IFERROR(IF(D63&gt;0,I63/D63*10,""),"")</f>
        <v>17.667056935952473</v>
      </c>
      <c r="N63" s="75">
        <f>IFERROR(IF(F63&gt;0,K63/F63*10,""),"")</f>
        <v>8.266774542643649</v>
      </c>
      <c r="O63" s="141">
        <f t="shared" si="1"/>
        <v>9.4002823933088244</v>
      </c>
      <c r="P63" s="116"/>
      <c r="Q63" s="13" t="s">
        <v>160</v>
      </c>
    </row>
    <row r="64" spans="1:17" s="1" customFormat="1" ht="15.75" x14ac:dyDescent="0.25">
      <c r="A64" s="100">
        <f t="shared" si="0"/>
        <v>827.27605200000016</v>
      </c>
      <c r="B64" s="210" t="s">
        <v>35</v>
      </c>
      <c r="C64" s="206">
        <v>858.41313500000001</v>
      </c>
      <c r="D64" s="195">
        <v>827.27605200000016</v>
      </c>
      <c r="E64" s="230">
        <f>IFERROR(D64/C64*100,0)</f>
        <v>96.372715918425484</v>
      </c>
      <c r="F64" s="230">
        <v>826.58399999999995</v>
      </c>
      <c r="G64" s="84">
        <f>IFERROR(D64-F64,"")</f>
        <v>0.69205200000021705</v>
      </c>
      <c r="H64" s="309">
        <v>2172.8999999999996</v>
      </c>
      <c r="I64" s="230">
        <v>3261.5526000000004</v>
      </c>
      <c r="J64" s="308">
        <f>IFERROR(I64/H64*100,"")</f>
        <v>150.10136683694606</v>
      </c>
      <c r="K64" s="131">
        <v>2253.7226859999996</v>
      </c>
      <c r="L64" s="84">
        <f>IFERROR(I64-K64,"")</f>
        <v>1007.8299140000008</v>
      </c>
      <c r="M64" s="97">
        <f>IFERROR(IF(D64&gt;0,I64/D64*10,""),"")</f>
        <v>39.425202652910826</v>
      </c>
      <c r="N64" s="75">
        <f>IFERROR(IF(F64&gt;0,K64/F64*10,""),"")</f>
        <v>27.265500977517103</v>
      </c>
      <c r="O64" s="141">
        <f t="shared" si="1"/>
        <v>12.159701675393723</v>
      </c>
      <c r="P64" s="116"/>
      <c r="Q64" s="13" t="s">
        <v>160</v>
      </c>
    </row>
    <row r="65" spans="1:17" s="1" customFormat="1" ht="15.75" x14ac:dyDescent="0.25">
      <c r="A65" s="100">
        <f t="shared" si="0"/>
        <v>1104.6604320000001</v>
      </c>
      <c r="B65" s="205" t="s">
        <v>36</v>
      </c>
      <c r="C65" s="206">
        <v>1160.671795</v>
      </c>
      <c r="D65" s="195">
        <v>1104.6604320000001</v>
      </c>
      <c r="E65" s="230">
        <f>IFERROR(D65/C65*100,0)</f>
        <v>95.174228990375369</v>
      </c>
      <c r="F65" s="230">
        <v>1111.606</v>
      </c>
      <c r="G65" s="83">
        <f>IFERROR(D65-F65,"")</f>
        <v>-6.9455679999998665</v>
      </c>
      <c r="H65" s="308">
        <v>2350</v>
      </c>
      <c r="I65" s="230">
        <v>3472.3850500000003</v>
      </c>
      <c r="J65" s="308">
        <f>IFERROR(I65/H65*100,"")</f>
        <v>147.76106595744682</v>
      </c>
      <c r="K65" s="131">
        <v>1948.8030800000001</v>
      </c>
      <c r="L65" s="83">
        <f>IFERROR(I65-K65,"")</f>
        <v>1523.5819700000002</v>
      </c>
      <c r="M65" s="95">
        <f>IFERROR(IF(D65&gt;0,I65/D65*10,""),"")</f>
        <v>31.433958793230317</v>
      </c>
      <c r="N65" s="75">
        <f>IFERROR(IF(F65&gt;0,K65/F65*10,""),"")</f>
        <v>17.531419225876796</v>
      </c>
      <c r="O65" s="141">
        <f t="shared" si="1"/>
        <v>13.902539567353521</v>
      </c>
      <c r="P65" s="116"/>
      <c r="Q65" s="13" t="s">
        <v>160</v>
      </c>
    </row>
    <row r="66" spans="1:17" s="1" customFormat="1" ht="15.75" x14ac:dyDescent="0.25">
      <c r="A66" s="100">
        <f t="shared" si="0"/>
        <v>2083.9979914800001</v>
      </c>
      <c r="B66" s="210" t="s">
        <v>37</v>
      </c>
      <c r="C66" s="206">
        <v>2247.9216999999999</v>
      </c>
      <c r="D66" s="195">
        <v>2083.9979914800001</v>
      </c>
      <c r="E66" s="230">
        <f>IFERROR(D66/C66*100,0)</f>
        <v>92.707766088115989</v>
      </c>
      <c r="F66" s="230">
        <v>2105.22784</v>
      </c>
      <c r="G66" s="83">
        <f>IFERROR(D66-F66,"")</f>
        <v>-21.229848519999905</v>
      </c>
      <c r="H66" s="308">
        <v>4333.8999999999996</v>
      </c>
      <c r="I66" s="230">
        <v>6101.9483300000002</v>
      </c>
      <c r="J66" s="308">
        <f>IFERROR(I66/H66*100,"")</f>
        <v>140.79578047486098</v>
      </c>
      <c r="K66" s="131">
        <v>3531.77070882</v>
      </c>
      <c r="L66" s="83">
        <f>IFERROR(I66-K66,"")</f>
        <v>2570.1776211800002</v>
      </c>
      <c r="M66" s="95">
        <f>IFERROR(IF(D66&gt;0,I66/D66*10,""),"")</f>
        <v>29.280010609158786</v>
      </c>
      <c r="N66" s="75">
        <f>IFERROR(IF(F66&gt;0,K66/F66*10,""),"")</f>
        <v>16.776192304297098</v>
      </c>
      <c r="O66" s="141">
        <f t="shared" si="1"/>
        <v>12.503818304861689</v>
      </c>
      <c r="P66" s="116"/>
      <c r="Q66" s="13" t="s">
        <v>160</v>
      </c>
    </row>
    <row r="67" spans="1:17" s="1" customFormat="1" ht="15.75" x14ac:dyDescent="0.25">
      <c r="A67" s="100">
        <f t="shared" si="0"/>
        <v>628.23193012000013</v>
      </c>
      <c r="B67" s="210" t="s">
        <v>38</v>
      </c>
      <c r="C67" s="206">
        <v>632.61749999999995</v>
      </c>
      <c r="D67" s="195">
        <v>628.23193012000013</v>
      </c>
      <c r="E67" s="230">
        <f>IFERROR(D67/C67*100,0)</f>
        <v>99.306758052061511</v>
      </c>
      <c r="F67" s="230">
        <v>651.23991999999998</v>
      </c>
      <c r="G67" s="83">
        <f>IFERROR(D67-F67,"")</f>
        <v>-23.007989879999855</v>
      </c>
      <c r="H67" s="308">
        <v>1056.05</v>
      </c>
      <c r="I67" s="230">
        <v>2229.7263969800001</v>
      </c>
      <c r="J67" s="308">
        <f>IFERROR(I67/H67*100,"")</f>
        <v>211.13833596704703</v>
      </c>
      <c r="K67" s="131">
        <v>1238.20221386</v>
      </c>
      <c r="L67" s="83">
        <f>IFERROR(I67-K67,"")</f>
        <v>991.52418312000009</v>
      </c>
      <c r="M67" s="95">
        <f>IFERROR(IF(D67&gt;0,I67/D67*10,""),"")</f>
        <v>35.492089626105042</v>
      </c>
      <c r="N67" s="75">
        <f>IFERROR(IF(F67&gt;0,K67/F67*10,""),"")</f>
        <v>19.012996222037494</v>
      </c>
      <c r="O67" s="141">
        <f t="shared" si="1"/>
        <v>16.479093404067548</v>
      </c>
      <c r="P67" s="116"/>
      <c r="Q67" s="13" t="s">
        <v>160</v>
      </c>
    </row>
    <row r="68" spans="1:17" s="13" customFormat="1" ht="15.75" x14ac:dyDescent="0.25">
      <c r="A68" s="100">
        <f t="shared" si="0"/>
        <v>3405.0771713600002</v>
      </c>
      <c r="B68" s="211" t="s">
        <v>138</v>
      </c>
      <c r="C68" s="209">
        <v>3395.9024450000002</v>
      </c>
      <c r="D68" s="196">
        <v>3405.0771713600002</v>
      </c>
      <c r="E68" s="237">
        <f>IFERROR(D68/C68*100,0)</f>
        <v>100.27017049248599</v>
      </c>
      <c r="F68" s="229">
        <v>3164.9844800000001</v>
      </c>
      <c r="G68" s="104">
        <f>IFERROR(D68-F68,"")</f>
        <v>240.09269136000012</v>
      </c>
      <c r="H68" s="315">
        <v>5681.3</v>
      </c>
      <c r="I68" s="319">
        <v>7475.6594178799996</v>
      </c>
      <c r="J68" s="351">
        <f>IFERROR(I68/H68*100,"")</f>
        <v>131.58360617957158</v>
      </c>
      <c r="K68" s="229">
        <v>3945.0023108199998</v>
      </c>
      <c r="L68" s="104">
        <f>IFERROR(I68-K68,"")</f>
        <v>3530.6571070599998</v>
      </c>
      <c r="M68" s="102">
        <f>IFERROR(IF(D68&gt;0,I68/D68*10,""),"")</f>
        <v>21.954449316912822</v>
      </c>
      <c r="N68" s="103">
        <f>IFERROR(IF(F68&gt;0,K68/F68*10,""),"")</f>
        <v>12.464523398926746</v>
      </c>
      <c r="O68" s="127">
        <f t="shared" si="1"/>
        <v>9.489925917986076</v>
      </c>
      <c r="P68" s="116"/>
      <c r="Q68" s="13" t="s">
        <v>160</v>
      </c>
    </row>
    <row r="69" spans="1:17" s="1" customFormat="1" ht="15.75" x14ac:dyDescent="0.25">
      <c r="A69" s="100">
        <f t="shared" si="0"/>
        <v>1014.7238811</v>
      </c>
      <c r="B69" s="210" t="s">
        <v>96</v>
      </c>
      <c r="C69" s="206">
        <v>998.68496000000005</v>
      </c>
      <c r="D69" s="195">
        <v>1014.7238811</v>
      </c>
      <c r="E69" s="230">
        <f>IFERROR(D69/C69*100,0)</f>
        <v>101.60600406959166</v>
      </c>
      <c r="F69" s="230">
        <v>971.76342000000011</v>
      </c>
      <c r="G69" s="83">
        <f>IFERROR(D69-F69,"")</f>
        <v>42.960461099999861</v>
      </c>
      <c r="H69" s="308">
        <v>1636.4</v>
      </c>
      <c r="I69" s="230">
        <v>2307.0658359999998</v>
      </c>
      <c r="J69" s="308">
        <f>IFERROR(I69/H69*100,"")</f>
        <v>140.98422366169638</v>
      </c>
      <c r="K69" s="131">
        <v>1071.5521169000001</v>
      </c>
      <c r="L69" s="83">
        <f>IFERROR(I69-K69,"")</f>
        <v>1235.5137190999997</v>
      </c>
      <c r="M69" s="97">
        <f>IFERROR(IF(D69&gt;0,I69/D69*10,""),"")</f>
        <v>22.735897705482706</v>
      </c>
      <c r="N69" s="75">
        <f>IFERROR(IF(F69&gt;0,K69/F69*10,""),"")</f>
        <v>11.026882622315625</v>
      </c>
      <c r="O69" s="141">
        <f t="shared" si="1"/>
        <v>11.709015083167081</v>
      </c>
      <c r="P69" s="116"/>
      <c r="Q69" s="13" t="s">
        <v>160</v>
      </c>
    </row>
    <row r="70" spans="1:17" s="1" customFormat="1" ht="15.75" x14ac:dyDescent="0.25">
      <c r="A70" s="100">
        <f t="shared" ref="A70:A101" si="2">IF(OR(D70="",D70=0),"x",D70)</f>
        <v>331.51091226</v>
      </c>
      <c r="B70" s="212" t="s">
        <v>39</v>
      </c>
      <c r="C70" s="206">
        <v>355.99770000000001</v>
      </c>
      <c r="D70" s="195">
        <v>331.51091226</v>
      </c>
      <c r="E70" s="230">
        <f>IFERROR(D70/C70*100,0)</f>
        <v>93.121644398264365</v>
      </c>
      <c r="F70" s="230">
        <v>309.59529999999995</v>
      </c>
      <c r="G70" s="83">
        <f>IFERROR(D70-F70,"")</f>
        <v>21.915612260000046</v>
      </c>
      <c r="H70" s="308">
        <v>687.2</v>
      </c>
      <c r="I70" s="230">
        <v>945.23858587999996</v>
      </c>
      <c r="J70" s="308">
        <f>IFERROR(I70/H70*100,"")</f>
        <v>137.54927035506401</v>
      </c>
      <c r="K70" s="131">
        <v>551.6098294599999</v>
      </c>
      <c r="L70" s="83">
        <f>IFERROR(I70-K70,"")</f>
        <v>393.62875642000006</v>
      </c>
      <c r="M70" s="97">
        <f>IFERROR(IF(D70&gt;0,I70/D70*10,""),"")</f>
        <v>28.513045903558698</v>
      </c>
      <c r="N70" s="75">
        <f>IFERROR(IF(F70&gt;0,K70/F70*10,""),"")</f>
        <v>17.817125436335758</v>
      </c>
      <c r="O70" s="141">
        <f t="shared" ref="O70:O101" si="3">IFERROR(M70-N70,0)</f>
        <v>10.69592046722294</v>
      </c>
      <c r="P70" s="116"/>
      <c r="Q70" s="13" t="s">
        <v>160</v>
      </c>
    </row>
    <row r="71" spans="1:17" s="1" customFormat="1" ht="15.75" x14ac:dyDescent="0.25">
      <c r="A71" s="100">
        <f t="shared" si="2"/>
        <v>714.89981599999999</v>
      </c>
      <c r="B71" s="210" t="s">
        <v>40</v>
      </c>
      <c r="C71" s="206">
        <v>712.2867</v>
      </c>
      <c r="D71" s="195">
        <v>714.89981599999999</v>
      </c>
      <c r="E71" s="230">
        <f>IFERROR(D71/C71*100,0)</f>
        <v>100.36686294998908</v>
      </c>
      <c r="F71" s="230">
        <v>687.17975999999999</v>
      </c>
      <c r="G71" s="83">
        <f>IFERROR(D71-F71,"")</f>
        <v>27.720056</v>
      </c>
      <c r="H71" s="308">
        <v>1416.1</v>
      </c>
      <c r="I71" s="230">
        <v>2029.6814559999998</v>
      </c>
      <c r="J71" s="308">
        <f>IFERROR(I71/H71*100,"")</f>
        <v>143.32896377374479</v>
      </c>
      <c r="K71" s="131">
        <v>1240.3461004600001</v>
      </c>
      <c r="L71" s="83">
        <f>IFERROR(I71-K71,"")</f>
        <v>789.33535553999968</v>
      </c>
      <c r="M71" s="97">
        <f>IFERROR(IF(D71&gt;0,I71/D71*10,""),"")</f>
        <v>28.391131324616261</v>
      </c>
      <c r="N71" s="75">
        <f>IFERROR(IF(F71&gt;0,K71/F71*10,""),"")</f>
        <v>18.049805489905584</v>
      </c>
      <c r="O71" s="141">
        <f t="shared" si="3"/>
        <v>10.341325834710677</v>
      </c>
      <c r="P71" s="116"/>
      <c r="Q71" s="13" t="s">
        <v>160</v>
      </c>
    </row>
    <row r="72" spans="1:17" s="1" customFormat="1" ht="15.75" hidden="1" x14ac:dyDescent="0.25">
      <c r="A72" s="100" t="e">
        <f t="shared" si="2"/>
        <v>#VALUE!</v>
      </c>
      <c r="B72" s="210" t="s">
        <v>136</v>
      </c>
      <c r="C72" s="206">
        <v>712.2867</v>
      </c>
      <c r="D72" s="195" t="e">
        <v>#VALUE!</v>
      </c>
      <c r="E72" s="230">
        <f>IFERROR(D72/C72*100,0)</f>
        <v>0</v>
      </c>
      <c r="F72" s="230" t="e">
        <v>#VALUE!</v>
      </c>
      <c r="G72" s="83" t="str">
        <f>IFERROR(D72-F72,"")</f>
        <v/>
      </c>
      <c r="H72" s="308"/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6"/>
      <c r="Q72" s="13" t="s">
        <v>160</v>
      </c>
    </row>
    <row r="73" spans="1:17" s="1" customFormat="1" ht="15.75" hidden="1" x14ac:dyDescent="0.25">
      <c r="A73" s="100" t="e">
        <f t="shared" si="2"/>
        <v>#VALUE!</v>
      </c>
      <c r="B73" s="210" t="s">
        <v>136</v>
      </c>
      <c r="C73" s="206"/>
      <c r="D73" s="195" t="e">
        <v>#VALUE!</v>
      </c>
      <c r="E73" s="230">
        <f>IFERROR(D73/C73*100,0)</f>
        <v>0</v>
      </c>
      <c r="F73" s="230" t="e">
        <v>#VALUE!</v>
      </c>
      <c r="G73" s="83" t="str">
        <f>IFERROR(D73-F73,"")</f>
        <v/>
      </c>
      <c r="H73" s="308"/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6"/>
      <c r="Q73" s="13" t="s">
        <v>160</v>
      </c>
    </row>
    <row r="74" spans="1:17" s="1" customFormat="1" ht="15.75" x14ac:dyDescent="0.25">
      <c r="A74" s="100">
        <f t="shared" si="2"/>
        <v>1343.9425620000002</v>
      </c>
      <c r="B74" s="210" t="s">
        <v>41</v>
      </c>
      <c r="C74" s="206">
        <v>1328.9330849999999</v>
      </c>
      <c r="D74" s="195">
        <v>1343.9425620000002</v>
      </c>
      <c r="E74" s="230">
        <f>IFERROR(D74/C74*100,0)</f>
        <v>101.1294381311908</v>
      </c>
      <c r="F74" s="230">
        <v>1196.4459999999999</v>
      </c>
      <c r="G74" s="83">
        <f>IFERROR(D74-F74,"")</f>
        <v>147.49656200000027</v>
      </c>
      <c r="H74" s="308">
        <v>1941.6</v>
      </c>
      <c r="I74" s="230">
        <v>2193.6735400000002</v>
      </c>
      <c r="J74" s="308">
        <f>IFERROR(I74/H74*100,"")</f>
        <v>112.98277400082408</v>
      </c>
      <c r="K74" s="131">
        <v>1081.4942640000002</v>
      </c>
      <c r="L74" s="83">
        <f>IFERROR(I74-K74,"")</f>
        <v>1112.1792760000001</v>
      </c>
      <c r="M74" s="97">
        <f>IFERROR(IF(D74&gt;0,I74/D74*10,""),"")</f>
        <v>16.322673319724807</v>
      </c>
      <c r="N74" s="75">
        <f>IFERROR(IF(F74&gt;0,K74/F74*10,""),"")</f>
        <v>9.0392233665372306</v>
      </c>
      <c r="O74" s="141">
        <f t="shared" si="3"/>
        <v>7.283449953187576</v>
      </c>
      <c r="P74" s="116"/>
      <c r="Q74" s="13" t="s">
        <v>160</v>
      </c>
    </row>
    <row r="75" spans="1:17" s="13" customFormat="1" ht="15.75" x14ac:dyDescent="0.25">
      <c r="A75" s="100">
        <f t="shared" si="2"/>
        <v>8965.1088842999998</v>
      </c>
      <c r="B75" s="208" t="s">
        <v>42</v>
      </c>
      <c r="C75" s="209">
        <v>9157.8703621000004</v>
      </c>
      <c r="D75" s="196">
        <v>8965.1088842999998</v>
      </c>
      <c r="E75" s="237">
        <f>IFERROR(D75/C75*100,0)</f>
        <v>97.895127686042088</v>
      </c>
      <c r="F75" s="231">
        <v>8584.5768100000005</v>
      </c>
      <c r="G75" s="98">
        <f>IFERROR(D75-F75,"")</f>
        <v>380.53207429999929</v>
      </c>
      <c r="H75" s="236">
        <v>15332.475937333333</v>
      </c>
      <c r="I75" s="237">
        <v>18067.98737612</v>
      </c>
      <c r="J75" s="351">
        <f>IFERROR(I75/H75*100,"")</f>
        <v>117.84128962580608</v>
      </c>
      <c r="K75" s="229">
        <v>17211.111464199999</v>
      </c>
      <c r="L75" s="82">
        <f>IFERROR(I75-K75,"")</f>
        <v>856.87591192000036</v>
      </c>
      <c r="M75" s="71">
        <f>IFERROR(IF(D75&gt;0,I75/D75*10,""),"")</f>
        <v>20.153673100124045</v>
      </c>
      <c r="N75" s="73">
        <f>IFERROR(IF(F75&gt;0,K75/F75*10,""),"")</f>
        <v>20.048875844585751</v>
      </c>
      <c r="O75" s="98">
        <f t="shared" si="3"/>
        <v>0.10479725553829411</v>
      </c>
      <c r="P75" s="116"/>
      <c r="Q75" s="13" t="s">
        <v>160</v>
      </c>
    </row>
    <row r="76" spans="1:17" s="1" customFormat="1" ht="15.75" x14ac:dyDescent="0.25">
      <c r="A76" s="100">
        <f t="shared" si="2"/>
        <v>7.1124200000000002</v>
      </c>
      <c r="B76" s="210" t="s">
        <v>139</v>
      </c>
      <c r="C76" s="206">
        <v>7.4761499999999996</v>
      </c>
      <c r="D76" s="195">
        <v>7.1124200000000002</v>
      </c>
      <c r="E76" s="230">
        <f>IFERROR(D76/C76*100,0)</f>
        <v>95.13479531577083</v>
      </c>
      <c r="F76" s="230">
        <v>6.8700199999999993</v>
      </c>
      <c r="G76" s="84">
        <f>IFERROR(D76-F76,"")</f>
        <v>0.24240000000000084</v>
      </c>
      <c r="H76" s="309">
        <v>8.6</v>
      </c>
      <c r="I76" s="230">
        <v>10.4806589</v>
      </c>
      <c r="J76" s="308">
        <f>IFERROR(I76/H76*100,"")</f>
        <v>121.86812674418606</v>
      </c>
      <c r="K76" s="131">
        <v>11.27115358</v>
      </c>
      <c r="L76" s="84">
        <f>IFERROR(I76-K76,"")</f>
        <v>-0.79049468000000012</v>
      </c>
      <c r="M76" s="97">
        <f>IFERROR(IF(D76&gt;0,I76/D76*10,""),"")</f>
        <v>14.735714285714286</v>
      </c>
      <c r="N76" s="75">
        <f>IFERROR(IF(F76&gt;0,K76/F76*10,""),"")</f>
        <v>16.406289326668627</v>
      </c>
      <c r="O76" s="141">
        <f t="shared" si="3"/>
        <v>-1.6705750409543416</v>
      </c>
      <c r="P76" s="116"/>
      <c r="Q76" s="13" t="s">
        <v>160</v>
      </c>
    </row>
    <row r="77" spans="1:17" s="1" customFormat="1" ht="15.75" x14ac:dyDescent="0.25">
      <c r="A77" s="100">
        <f t="shared" si="2"/>
        <v>7.925268</v>
      </c>
      <c r="B77" s="210" t="s">
        <v>140</v>
      </c>
      <c r="C77" s="206">
        <v>21.009899999999998</v>
      </c>
      <c r="D77" s="195">
        <v>7.925268</v>
      </c>
      <c r="E77" s="230">
        <f>IFERROR(D77/C77*100,0)</f>
        <v>37.721588394042811</v>
      </c>
      <c r="F77" s="230">
        <v>15.22373</v>
      </c>
      <c r="G77" s="84">
        <f>IFERROR(D77-F77,"")</f>
        <v>-7.2984619999999998</v>
      </c>
      <c r="H77" s="309"/>
      <c r="I77" s="230">
        <v>9.3477519999999981</v>
      </c>
      <c r="J77" s="308" t="str">
        <f>IFERROR(I77/H77*100,"")</f>
        <v/>
      </c>
      <c r="K77" s="131">
        <v>18.365284500000001</v>
      </c>
      <c r="L77" s="84">
        <f>IFERROR(I77-K77,"")</f>
        <v>-9.0175325000000033</v>
      </c>
      <c r="M77" s="97">
        <f>IFERROR(IF(D77&gt;0,I77/D77*10,""),"")</f>
        <v>11.794871794871792</v>
      </c>
      <c r="N77" s="75">
        <f>IFERROR(IF(F77&gt;0,K77/F77*10,""),"")</f>
        <v>12.063590526106285</v>
      </c>
      <c r="O77" s="141">
        <f t="shared" si="3"/>
        <v>-0.26871873123449319</v>
      </c>
      <c r="P77" s="116"/>
      <c r="Q77" s="13" t="s">
        <v>160</v>
      </c>
    </row>
    <row r="78" spans="1:17" s="1" customFormat="1" ht="15.75" x14ac:dyDescent="0.25">
      <c r="A78" s="100">
        <f t="shared" si="2"/>
        <v>77.578213120000001</v>
      </c>
      <c r="B78" s="210" t="s">
        <v>141</v>
      </c>
      <c r="C78" s="206">
        <v>89.910700000000006</v>
      </c>
      <c r="D78" s="195">
        <v>77.578213120000001</v>
      </c>
      <c r="E78" s="230">
        <f>IFERROR(D78/C78*100,0)</f>
        <v>86.283627110010258</v>
      </c>
      <c r="F78" s="230">
        <v>66.186310000000006</v>
      </c>
      <c r="G78" s="83">
        <f>IFERROR(D78-F78,"")</f>
        <v>11.391903119999995</v>
      </c>
      <c r="H78" s="308">
        <v>145.6</v>
      </c>
      <c r="I78" s="230">
        <v>146.26590124000001</v>
      </c>
      <c r="J78" s="308">
        <f>IFERROR(I78/H78*100,"")</f>
        <v>100.45734975274725</v>
      </c>
      <c r="K78" s="131">
        <v>149.91558875999999</v>
      </c>
      <c r="L78" s="83">
        <f>IFERROR(I78-K78,"")</f>
        <v>-3.6496875199999863</v>
      </c>
      <c r="M78" s="97">
        <f>IFERROR(IF(D78&gt;0,I78/D78*10,""),"")</f>
        <v>18.853992036881809</v>
      </c>
      <c r="N78" s="75">
        <f>IFERROR(IF(F78&gt;0,K78/F78*10,""),"")</f>
        <v>22.650543406937174</v>
      </c>
      <c r="O78" s="141">
        <f t="shared" si="3"/>
        <v>-3.796551370055365</v>
      </c>
      <c r="P78" s="116"/>
      <c r="Q78" s="13" t="s">
        <v>160</v>
      </c>
    </row>
    <row r="79" spans="1:17" s="1" customFormat="1" ht="15.75" x14ac:dyDescent="0.25">
      <c r="A79" s="100">
        <f t="shared" si="2"/>
        <v>3364.8859019999995</v>
      </c>
      <c r="B79" s="210" t="s">
        <v>43</v>
      </c>
      <c r="C79" s="206">
        <v>3349.8443029999999</v>
      </c>
      <c r="D79" s="195">
        <v>3364.8859019999995</v>
      </c>
      <c r="E79" s="230">
        <f>IFERROR(D79/C79*100,0)</f>
        <v>100.44902382437681</v>
      </c>
      <c r="F79" s="230">
        <v>3121.0009999999997</v>
      </c>
      <c r="G79" s="83">
        <f>IFERROR(D79-F79,"")</f>
        <v>243.88490199999978</v>
      </c>
      <c r="H79" s="308">
        <v>4421.3999999999996</v>
      </c>
      <c r="I79" s="230">
        <v>5544.1313899999996</v>
      </c>
      <c r="J79" s="308">
        <f>IFERROR(I79/H79*100,"")</f>
        <v>125.39311960012667</v>
      </c>
      <c r="K79" s="131">
        <v>5150.2049280000001</v>
      </c>
      <c r="L79" s="83">
        <f>IFERROR(I79-K79,"")</f>
        <v>393.92646199999945</v>
      </c>
      <c r="M79" s="97">
        <f>IFERROR(IF(D79&gt;0,I79/D79*10,""),"")</f>
        <v>16.476432043965335</v>
      </c>
      <c r="N79" s="75">
        <f>IFERROR(IF(F79&gt;0,K79/F79*10,""),"")</f>
        <v>16.50177275816317</v>
      </c>
      <c r="O79" s="141">
        <f t="shared" si="3"/>
        <v>-2.5340714197835013E-2</v>
      </c>
      <c r="P79" s="116"/>
      <c r="Q79" s="13" t="s">
        <v>160</v>
      </c>
    </row>
    <row r="80" spans="1:17" s="1" customFormat="1" ht="15.75" x14ac:dyDescent="0.25">
      <c r="A80" s="100">
        <f t="shared" si="2"/>
        <v>846.00203779999993</v>
      </c>
      <c r="B80" s="210" t="s">
        <v>44</v>
      </c>
      <c r="C80" s="206">
        <v>958.23496</v>
      </c>
      <c r="D80" s="195">
        <v>846.00203779999993</v>
      </c>
      <c r="E80" s="230">
        <f>IFERROR(D80/C80*100,0)</f>
        <v>88.287536263548546</v>
      </c>
      <c r="F80" s="230">
        <v>863.30558000000008</v>
      </c>
      <c r="G80" s="83">
        <f>IFERROR(D80-F80,"")</f>
        <v>-17.303542200000152</v>
      </c>
      <c r="H80" s="308">
        <v>2552.4959373333331</v>
      </c>
      <c r="I80" s="230">
        <v>2857.2989041599999</v>
      </c>
      <c r="J80" s="308">
        <f>IFERROR(I80/H80*100,"")</f>
        <v>111.94136932280891</v>
      </c>
      <c r="K80" s="131">
        <v>2720.2009123000003</v>
      </c>
      <c r="L80" s="83">
        <f>IFERROR(I80-K80,"")</f>
        <v>137.09799185999964</v>
      </c>
      <c r="M80" s="97">
        <f>IFERROR(IF(D80&gt;0,I80/D80*10,""),"")</f>
        <v>33.774137371941919</v>
      </c>
      <c r="N80" s="75">
        <f>IFERROR(IF(F80&gt;0,K80/F80*10,""),"")</f>
        <v>31.509131590461863</v>
      </c>
      <c r="O80" s="141">
        <f t="shared" si="3"/>
        <v>2.2650057814800562</v>
      </c>
      <c r="P80" s="116"/>
      <c r="Q80" s="13" t="s">
        <v>160</v>
      </c>
    </row>
    <row r="81" spans="1:17" s="1" customFormat="1" ht="15.75" hidden="1" x14ac:dyDescent="0.25">
      <c r="A81" s="100" t="e">
        <f t="shared" si="2"/>
        <v>#VALUE!</v>
      </c>
      <c r="B81" s="210" t="s">
        <v>136</v>
      </c>
      <c r="C81" s="206"/>
      <c r="D81" s="195" t="e">
        <v>#VALUE!</v>
      </c>
      <c r="E81" s="230">
        <f>IFERROR(D81/C81*100,0)</f>
        <v>0</v>
      </c>
      <c r="F81" s="230" t="e">
        <v>#VALUE!</v>
      </c>
      <c r="G81" s="83" t="str">
        <f>IFERROR(D81-F81,"")</f>
        <v/>
      </c>
      <c r="H81" s="308"/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6"/>
      <c r="Q81" s="13" t="s">
        <v>160</v>
      </c>
    </row>
    <row r="82" spans="1:17" s="1" customFormat="1" ht="15.75" hidden="1" x14ac:dyDescent="0.25">
      <c r="A82" s="100" t="e">
        <f t="shared" si="2"/>
        <v>#VALUE!</v>
      </c>
      <c r="B82" s="210" t="s">
        <v>136</v>
      </c>
      <c r="C82" s="206"/>
      <c r="D82" s="195" t="e">
        <v>#VALUE!</v>
      </c>
      <c r="E82" s="230">
        <f>IFERROR(D82/C82*100,0)</f>
        <v>0</v>
      </c>
      <c r="F82" s="230" t="e">
        <v>#VALUE!</v>
      </c>
      <c r="G82" s="83" t="str">
        <f>IFERROR(D82-F82,"")</f>
        <v/>
      </c>
      <c r="H82" s="308"/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6"/>
      <c r="Q82" s="13" t="s">
        <v>160</v>
      </c>
    </row>
    <row r="83" spans="1:17" s="1" customFormat="1" ht="15.75" x14ac:dyDescent="0.25">
      <c r="A83" s="100">
        <f t="shared" si="2"/>
        <v>316.82376496000001</v>
      </c>
      <c r="B83" s="210" t="s">
        <v>45</v>
      </c>
      <c r="C83" s="206">
        <v>403.26600000000002</v>
      </c>
      <c r="D83" s="195">
        <v>316.82376496000001</v>
      </c>
      <c r="E83" s="230">
        <f>IFERROR(D83/C83*100,0)</f>
        <v>78.56446240446752</v>
      </c>
      <c r="F83" s="230">
        <v>385.47357</v>
      </c>
      <c r="G83" s="83">
        <f>IFERROR(D83-F83,"")</f>
        <v>-68.64980503999999</v>
      </c>
      <c r="H83" s="308">
        <v>905</v>
      </c>
      <c r="I83" s="230">
        <v>699.82148559999996</v>
      </c>
      <c r="J83" s="308">
        <f>IFERROR(I83/H83*100,"")</f>
        <v>77.328340950276242</v>
      </c>
      <c r="K83" s="131">
        <v>850.22884740000006</v>
      </c>
      <c r="L83" s="83">
        <f>IFERROR(I83-K83,"")</f>
        <v>-150.4073618000001</v>
      </c>
      <c r="M83" s="97">
        <f>IFERROR(IF(D83&gt;0,I83/D83*10,""),"")</f>
        <v>22.088667675808811</v>
      </c>
      <c r="N83" s="75">
        <f>IFERROR(IF(F83&gt;0,K83/F83*10,""),"")</f>
        <v>22.056735236088947</v>
      </c>
      <c r="O83" s="141">
        <f t="shared" si="3"/>
        <v>3.1932439719863481E-2</v>
      </c>
      <c r="P83" s="116"/>
      <c r="Q83" s="13" t="s">
        <v>160</v>
      </c>
    </row>
    <row r="84" spans="1:17" s="1" customFormat="1" ht="15.75" hidden="1" x14ac:dyDescent="0.25">
      <c r="A84" s="100" t="e">
        <f t="shared" si="2"/>
        <v>#VALUE!</v>
      </c>
      <c r="B84" s="210" t="s">
        <v>136</v>
      </c>
      <c r="C84" s="206"/>
      <c r="D84" s="195" t="e">
        <v>#VALUE!</v>
      </c>
      <c r="E84" s="230">
        <f>IFERROR(D84/C84*100,0)</f>
        <v>0</v>
      </c>
      <c r="F84" s="230" t="e">
        <v>#VALUE!</v>
      </c>
      <c r="G84" s="83" t="str">
        <f>IFERROR(D84-F84,"")</f>
        <v/>
      </c>
      <c r="H84" s="308"/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6"/>
      <c r="Q84" s="13" t="s">
        <v>160</v>
      </c>
    </row>
    <row r="85" spans="1:17" s="1" customFormat="1" ht="15.75" x14ac:dyDescent="0.25">
      <c r="A85" s="100">
        <f t="shared" si="2"/>
        <v>613.09670036</v>
      </c>
      <c r="B85" s="210" t="s">
        <v>46</v>
      </c>
      <c r="C85" s="206">
        <v>623.56182000000001</v>
      </c>
      <c r="D85" s="195">
        <v>613.09670036</v>
      </c>
      <c r="E85" s="230">
        <f>IFERROR(D85/C85*100,0)</f>
        <v>98.321718985296442</v>
      </c>
      <c r="F85" s="230">
        <v>565.64342999999997</v>
      </c>
      <c r="G85" s="83">
        <f>IFERROR(D85-F85,"")</f>
        <v>47.453270360000033</v>
      </c>
      <c r="H85" s="308">
        <v>1163.3</v>
      </c>
      <c r="I85" s="230">
        <v>1934.2185547600002</v>
      </c>
      <c r="J85" s="308">
        <f>IFERROR(I85/H85*100,"")</f>
        <v>166.26996946273533</v>
      </c>
      <c r="K85" s="131">
        <v>1564.27618906</v>
      </c>
      <c r="L85" s="83">
        <f>IFERROR(I85-K85,"")</f>
        <v>369.94236570000021</v>
      </c>
      <c r="M85" s="97">
        <f>IFERROR(IF(D85&gt;0,I85/D85*10,""),"")</f>
        <v>31.548343901121303</v>
      </c>
      <c r="N85" s="75">
        <f>IFERROR(IF(F85&gt;0,K85/F85*10,""),"")</f>
        <v>27.654810541333433</v>
      </c>
      <c r="O85" s="141">
        <f t="shared" si="3"/>
        <v>3.8935333597878703</v>
      </c>
      <c r="P85" s="116"/>
      <c r="Q85" s="13" t="s">
        <v>160</v>
      </c>
    </row>
    <row r="86" spans="1:17" s="1" customFormat="1" ht="15.75" x14ac:dyDescent="0.25">
      <c r="A86" s="100">
        <f t="shared" si="2"/>
        <v>1546.5774399200002</v>
      </c>
      <c r="B86" s="210" t="s">
        <v>47</v>
      </c>
      <c r="C86" s="206">
        <v>1522.13228</v>
      </c>
      <c r="D86" s="195">
        <v>1546.5774399200002</v>
      </c>
      <c r="E86" s="230">
        <f>IFERROR(D86/C86*100,0)</f>
        <v>101.60598130932486</v>
      </c>
      <c r="F86" s="230">
        <v>1395.7897</v>
      </c>
      <c r="G86" s="83">
        <f>IFERROR(D86-F86,"")</f>
        <v>150.78773992000015</v>
      </c>
      <c r="H86" s="308">
        <v>2800.18</v>
      </c>
      <c r="I86" s="230">
        <v>3455.1922987400003</v>
      </c>
      <c r="J86" s="308">
        <f>IFERROR(I86/H86*100,"")</f>
        <v>123.39179262547408</v>
      </c>
      <c r="K86" s="131">
        <v>3274.8223436000003</v>
      </c>
      <c r="L86" s="83">
        <f>IFERROR(I86-K86,"")</f>
        <v>180.36995514</v>
      </c>
      <c r="M86" s="97">
        <f>IFERROR(IF(D86&gt;0,I86/D86*10,""),"")</f>
        <v>22.340894219423806</v>
      </c>
      <c r="N86" s="75">
        <f>IFERROR(IF(F86&gt;0,K86/F86*10,""),"")</f>
        <v>23.462147224614142</v>
      </c>
      <c r="O86" s="141">
        <f t="shared" si="3"/>
        <v>-1.1212530051903364</v>
      </c>
      <c r="P86" s="116"/>
      <c r="Q86" s="13" t="s">
        <v>160</v>
      </c>
    </row>
    <row r="87" spans="1:17" s="1" customFormat="1" ht="15.75" x14ac:dyDescent="0.25">
      <c r="A87" s="100">
        <f t="shared" si="2"/>
        <v>2021.65051776</v>
      </c>
      <c r="B87" s="210" t="s">
        <v>48</v>
      </c>
      <c r="C87" s="206">
        <v>2008.7830091000001</v>
      </c>
      <c r="D87" s="195">
        <v>2021.65051776</v>
      </c>
      <c r="E87" s="230">
        <f>IFERROR(D87/C87*100,0)</f>
        <v>100.6405624003045</v>
      </c>
      <c r="F87" s="230">
        <v>2003.10573</v>
      </c>
      <c r="G87" s="83">
        <f>IFERROR(D87-F87,"")</f>
        <v>18.544787759999963</v>
      </c>
      <c r="H87" s="308">
        <v>2915.7</v>
      </c>
      <c r="I87" s="230">
        <v>2934.4513881399998</v>
      </c>
      <c r="J87" s="308">
        <f>IFERROR(I87/H87*100,"")</f>
        <v>100.64311788387008</v>
      </c>
      <c r="K87" s="131">
        <v>3027.3477218200001</v>
      </c>
      <c r="L87" s="83">
        <f>IFERROR(I87-K87,"")</f>
        <v>-92.896333680000225</v>
      </c>
      <c r="M87" s="97">
        <f>IFERROR(IF(D87&gt;0,I87/D87*10,""),"")</f>
        <v>14.51512693396378</v>
      </c>
      <c r="N87" s="75">
        <f>IFERROR(IF(F87&gt;0,K87/F87*10,""),"")</f>
        <v>15.113269741482894</v>
      </c>
      <c r="O87" s="141">
        <f t="shared" si="3"/>
        <v>-0.59814280751911397</v>
      </c>
      <c r="P87" s="116"/>
      <c r="Q87" s="13" t="s">
        <v>160</v>
      </c>
    </row>
    <row r="88" spans="1:17" s="1" customFormat="1" ht="15.75" x14ac:dyDescent="0.25">
      <c r="A88" s="100">
        <f t="shared" si="2"/>
        <v>163.45662038</v>
      </c>
      <c r="B88" s="205" t="s">
        <v>49</v>
      </c>
      <c r="C88" s="206">
        <v>173.65124</v>
      </c>
      <c r="D88" s="195">
        <v>163.45662038</v>
      </c>
      <c r="E88" s="230">
        <f>IFERROR(D88/C88*100,0)</f>
        <v>94.12925607672021</v>
      </c>
      <c r="F88" s="230">
        <v>161.97773999999998</v>
      </c>
      <c r="G88" s="83">
        <f>IFERROR(D88-F88,"")</f>
        <v>1.478880380000021</v>
      </c>
      <c r="H88" s="308">
        <v>420.2</v>
      </c>
      <c r="I88" s="230">
        <v>476.77904257999995</v>
      </c>
      <c r="J88" s="308">
        <f>IFERROR(I88/H88*100,"")</f>
        <v>113.46478881009044</v>
      </c>
      <c r="K88" s="131">
        <v>444.47849517999998</v>
      </c>
      <c r="L88" s="83">
        <f>IFERROR(I88-K88,"")</f>
        <v>32.300547399999971</v>
      </c>
      <c r="M88" s="95">
        <f>IFERROR(IF(D88&gt;0,I88/D88*10,""),"")</f>
        <v>29.168536671784572</v>
      </c>
      <c r="N88" s="75">
        <f>IFERROR(IF(F88&gt;0,K88/F88*10,""),"")</f>
        <v>27.440714704378518</v>
      </c>
      <c r="O88" s="141">
        <f t="shared" si="3"/>
        <v>1.7278219674060544</v>
      </c>
      <c r="P88" s="116"/>
      <c r="Q88" s="13" t="s">
        <v>160</v>
      </c>
    </row>
    <row r="89" spans="1:17" s="13" customFormat="1" ht="15.75" x14ac:dyDescent="0.25">
      <c r="A89" s="100">
        <f t="shared" si="2"/>
        <v>360.14043488000004</v>
      </c>
      <c r="B89" s="208" t="s">
        <v>50</v>
      </c>
      <c r="C89" s="209">
        <v>513.72268999999994</v>
      </c>
      <c r="D89" s="196">
        <v>360.14043488000004</v>
      </c>
      <c r="E89" s="237">
        <f>IFERROR(D89/C89*100,0)</f>
        <v>70.104054559085199</v>
      </c>
      <c r="F89" s="231">
        <v>317.85003</v>
      </c>
      <c r="G89" s="98">
        <f>IFERROR(D89-F89,"")</f>
        <v>42.29040488000004</v>
      </c>
      <c r="H89" s="236">
        <v>1223.0509999999999</v>
      </c>
      <c r="I89" s="237">
        <v>669.55102607999993</v>
      </c>
      <c r="J89" s="351">
        <f>IFERROR(I89/H89*100,"")</f>
        <v>54.744325958606787</v>
      </c>
      <c r="K89" s="231">
        <v>641.11658697999997</v>
      </c>
      <c r="L89" s="98">
        <f>IFERROR(I89-K89,"")</f>
        <v>28.434439099999963</v>
      </c>
      <c r="M89" s="71">
        <f>IFERROR(IF(D89&gt;0,I89/D89*10,""),"")</f>
        <v>18.59138717103778</v>
      </c>
      <c r="N89" s="73">
        <f>IFERROR(IF(F89&gt;0,K89/F89*10,""),"")</f>
        <v>20.170411403767993</v>
      </c>
      <c r="O89" s="98">
        <f t="shared" si="3"/>
        <v>-1.5790242327302124</v>
      </c>
      <c r="P89" s="116"/>
      <c r="Q89" s="13" t="s">
        <v>160</v>
      </c>
    </row>
    <row r="90" spans="1:17" s="1" customFormat="1" ht="15.75" x14ac:dyDescent="0.25">
      <c r="A90" s="100">
        <f t="shared" si="2"/>
        <v>53.412242079999999</v>
      </c>
      <c r="B90" s="210" t="s">
        <v>97</v>
      </c>
      <c r="C90" s="206">
        <v>68.028850000000006</v>
      </c>
      <c r="D90" s="195">
        <v>53.412242079999999</v>
      </c>
      <c r="E90" s="230">
        <f>IFERROR(D90/C90*100,0)</f>
        <v>78.514104060262653</v>
      </c>
      <c r="F90" s="230">
        <v>47.231640000000006</v>
      </c>
      <c r="G90" s="84">
        <f>IFERROR(D90-F90,"")</f>
        <v>6.1806020799999928</v>
      </c>
      <c r="H90" s="309">
        <v>118.9</v>
      </c>
      <c r="I90" s="230">
        <v>95.182468679999999</v>
      </c>
      <c r="J90" s="308">
        <f>IFERROR(I90/H90*100,"")</f>
        <v>80.052538839360793</v>
      </c>
      <c r="K90" s="131">
        <v>86.642484379999999</v>
      </c>
      <c r="L90" s="84">
        <f>IFERROR(I90-K90,"")</f>
        <v>8.5399843000000004</v>
      </c>
      <c r="M90" s="97">
        <f>IFERROR(IF(D90&gt;0,I90/D90*10,""),"")</f>
        <v>17.820346979150813</v>
      </c>
      <c r="N90" s="75">
        <f>IFERROR(IF(F90&gt;0,K90/F90*10,""),"")</f>
        <v>18.344161748353432</v>
      </c>
      <c r="O90" s="141">
        <f t="shared" si="3"/>
        <v>-0.5238147692026196</v>
      </c>
      <c r="P90" s="116"/>
      <c r="Q90" s="13" t="s">
        <v>160</v>
      </c>
    </row>
    <row r="91" spans="1:17" s="1" customFormat="1" ht="15.75" x14ac:dyDescent="0.25">
      <c r="A91" s="100">
        <f t="shared" si="2"/>
        <v>10.553815220000001</v>
      </c>
      <c r="B91" s="210" t="s">
        <v>98</v>
      </c>
      <c r="C91" s="206">
        <v>11.53026</v>
      </c>
      <c r="D91" s="195">
        <v>10.553815220000001</v>
      </c>
      <c r="E91" s="230">
        <f>IFERROR(D91/C91*100,0)</f>
        <v>91.531459134486127</v>
      </c>
      <c r="F91" s="230">
        <v>9.4990499999999987</v>
      </c>
      <c r="G91" s="83">
        <f>IFERROR(D91-F91,"")</f>
        <v>1.0547652200000019</v>
      </c>
      <c r="H91" s="308">
        <v>11.61</v>
      </c>
      <c r="I91" s="230">
        <v>10.434936199999999</v>
      </c>
      <c r="J91" s="308">
        <f>IFERROR(I91/H91*100,"")</f>
        <v>89.878864771748496</v>
      </c>
      <c r="K91" s="131">
        <v>9.8039629399999981</v>
      </c>
      <c r="L91" s="83">
        <f>IFERROR(I91-K91,"")</f>
        <v>0.63097326000000109</v>
      </c>
      <c r="M91" s="97">
        <f>IFERROR(IF(D91&gt;0,I91/D91*10,""),"")</f>
        <v>9.8873591989987482</v>
      </c>
      <c r="N91" s="75">
        <f>IFERROR(IF(F91&gt;0,K91/F91*10,""),"")</f>
        <v>10.320993088782561</v>
      </c>
      <c r="O91" s="141">
        <f t="shared" si="3"/>
        <v>-0.43363388978381323</v>
      </c>
      <c r="P91" s="116"/>
      <c r="Q91" s="13" t="s">
        <v>160</v>
      </c>
    </row>
    <row r="92" spans="1:17" s="1" customFormat="1" ht="15.75" x14ac:dyDescent="0.25">
      <c r="A92" s="100">
        <f t="shared" si="2"/>
        <v>92.035730860000001</v>
      </c>
      <c r="B92" s="210" t="s">
        <v>61</v>
      </c>
      <c r="C92" s="206">
        <v>124.6947</v>
      </c>
      <c r="D92" s="195">
        <v>92.035730860000001</v>
      </c>
      <c r="E92" s="230">
        <f>IFERROR(D92/C92*100,0)</f>
        <v>73.808855436518144</v>
      </c>
      <c r="F92" s="230">
        <v>49.2072</v>
      </c>
      <c r="G92" s="83">
        <f>IFERROR(D92-F92,"")</f>
        <v>42.828530860000001</v>
      </c>
      <c r="H92" s="308">
        <v>177.374</v>
      </c>
      <c r="I92" s="230">
        <v>142.2484</v>
      </c>
      <c r="J92" s="308">
        <f>IFERROR(I92/H92*100,"")</f>
        <v>80.196872145861292</v>
      </c>
      <c r="K92" s="131">
        <v>77.957203500000006</v>
      </c>
      <c r="L92" s="83">
        <f>IFERROR(I92-K92,"")</f>
        <v>64.291196499999998</v>
      </c>
      <c r="M92" s="97">
        <f>IFERROR(IF(D92&gt;0,I92/D92*10,""),"")</f>
        <v>15.455779909694085</v>
      </c>
      <c r="N92" s="75">
        <f>IFERROR(IF(F92&gt;0,K92/F92*10,""),"")</f>
        <v>15.842641625615766</v>
      </c>
      <c r="O92" s="141">
        <f t="shared" si="3"/>
        <v>-0.38686171592168073</v>
      </c>
      <c r="P92" s="116"/>
      <c r="Q92" s="13" t="s">
        <v>160</v>
      </c>
    </row>
    <row r="93" spans="1:17" s="1" customFormat="1" ht="15.75" hidden="1" x14ac:dyDescent="0.25">
      <c r="A93" s="100" t="e">
        <f t="shared" si="2"/>
        <v>#VALUE!</v>
      </c>
      <c r="B93" s="210" t="s">
        <v>136</v>
      </c>
      <c r="C93" s="206"/>
      <c r="D93" s="195" t="e">
        <v>#VALUE!</v>
      </c>
      <c r="E93" s="230">
        <f>IFERROR(D93/C93*100,0)</f>
        <v>0</v>
      </c>
      <c r="F93" s="230" t="e">
        <v>#VALUE!</v>
      </c>
      <c r="G93" s="84" t="str">
        <f>IFERROR(D93-F93,"")</f>
        <v/>
      </c>
      <c r="H93" s="309"/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6"/>
      <c r="Q93" s="13" t="s">
        <v>160</v>
      </c>
    </row>
    <row r="94" spans="1:17" s="1" customFormat="1" ht="15.75" x14ac:dyDescent="0.25">
      <c r="A94" s="100">
        <f t="shared" si="2"/>
        <v>41.489794040000007</v>
      </c>
      <c r="B94" s="210" t="s">
        <v>51</v>
      </c>
      <c r="C94" s="206">
        <v>119.53954</v>
      </c>
      <c r="D94" s="195">
        <v>41.489794040000007</v>
      </c>
      <c r="E94" s="230">
        <f>IFERROR(D94/C94*100,0)</f>
        <v>34.708008781027608</v>
      </c>
      <c r="F94" s="230">
        <v>35.805509999999998</v>
      </c>
      <c r="G94" s="83">
        <f>IFERROR(D94-F94,"")</f>
        <v>5.6842840400000085</v>
      </c>
      <c r="H94" s="308">
        <v>437.5</v>
      </c>
      <c r="I94" s="230">
        <v>85.688404040000009</v>
      </c>
      <c r="J94" s="308">
        <f>IFERROR(I94/H94*100,"")</f>
        <v>19.585920923428574</v>
      </c>
      <c r="K94" s="131">
        <v>83.084242260000011</v>
      </c>
      <c r="L94" s="83">
        <f>IFERROR(I94-K94,"")</f>
        <v>2.6041617799999983</v>
      </c>
      <c r="M94" s="97">
        <f>IFERROR(IF(D94&gt;0,I94/D94*10,""),"")</f>
        <v>20.652887299799186</v>
      </c>
      <c r="N94" s="75">
        <f>IFERROR(IF(F94&gt;0,K94/F94*10,""),"")</f>
        <v>23.204317508673952</v>
      </c>
      <c r="O94" s="141">
        <f t="shared" si="3"/>
        <v>-2.5514302088747662</v>
      </c>
      <c r="P94" s="116"/>
      <c r="Q94" s="13" t="s">
        <v>160</v>
      </c>
    </row>
    <row r="95" spans="1:17" s="1" customFormat="1" ht="15.75" x14ac:dyDescent="0.25">
      <c r="A95" s="100">
        <f t="shared" si="2"/>
        <v>7.1926887400000004</v>
      </c>
      <c r="B95" s="210" t="s">
        <v>52</v>
      </c>
      <c r="C95" s="206">
        <v>8.6178000000000008</v>
      </c>
      <c r="D95" s="195">
        <v>7.1926887400000004</v>
      </c>
      <c r="E95" s="230">
        <f>IFERROR(D95/C95*100,0)</f>
        <v>83.463166237322753</v>
      </c>
      <c r="F95" s="230">
        <v>6.7871999999999995</v>
      </c>
      <c r="G95" s="83">
        <f>IFERROR(D95-F95,"")</f>
        <v>0.4054887400000009</v>
      </c>
      <c r="H95" s="308">
        <v>18.3</v>
      </c>
      <c r="I95" s="230">
        <v>12.229298160000001</v>
      </c>
      <c r="J95" s="308">
        <f>IFERROR(I95/H95*100,"")</f>
        <v>66.826765901639348</v>
      </c>
      <c r="K95" s="131">
        <v>13.015728600000001</v>
      </c>
      <c r="L95" s="83">
        <f>IFERROR(I95-K95,"")</f>
        <v>-0.78643044000000017</v>
      </c>
      <c r="M95" s="97">
        <f>IFERROR(IF(D95&gt;0,I95/D95*10,""),"")</f>
        <v>17.002401469134057</v>
      </c>
      <c r="N95" s="75">
        <f>IFERROR(IF(F95&gt;0,K95/F95*10,""),"")</f>
        <v>19.176875000000003</v>
      </c>
      <c r="O95" s="141">
        <f t="shared" si="3"/>
        <v>-2.1744735308659457</v>
      </c>
      <c r="P95" s="116"/>
      <c r="Q95" s="13" t="s">
        <v>160</v>
      </c>
    </row>
    <row r="96" spans="1:17" s="1" customFormat="1" ht="15.75" x14ac:dyDescent="0.25">
      <c r="A96" s="100">
        <f t="shared" si="2"/>
        <v>150.33420547999998</v>
      </c>
      <c r="B96" s="210" t="s">
        <v>53</v>
      </c>
      <c r="C96" s="206">
        <v>175.47524000000001</v>
      </c>
      <c r="D96" s="195">
        <v>150.33420547999998</v>
      </c>
      <c r="E96" s="230">
        <f>IFERROR(D96/C96*100,0)</f>
        <v>85.672602858386156</v>
      </c>
      <c r="F96" s="230">
        <v>165.63292999999999</v>
      </c>
      <c r="G96" s="83">
        <f>IFERROR(D96-F96,"")</f>
        <v>-15.298724520000007</v>
      </c>
      <c r="H96" s="308">
        <v>450.5</v>
      </c>
      <c r="I96" s="230">
        <v>317.5441515</v>
      </c>
      <c r="J96" s="308">
        <f>IFERROR(I96/H96*100,"")</f>
        <v>70.48704805771365</v>
      </c>
      <c r="K96" s="131">
        <v>364.96875199999999</v>
      </c>
      <c r="L96" s="83">
        <f>IFERROR(I96-K96,"")</f>
        <v>-47.424600499999997</v>
      </c>
      <c r="M96" s="97">
        <f>IFERROR(IF(D96&gt;0,I96/D96*10,""),"")</f>
        <v>21.122548290731157</v>
      </c>
      <c r="N96" s="75">
        <f>IFERROR(IF(F96&gt;0,K96/F96*10,""),"")</f>
        <v>22.03479416804376</v>
      </c>
      <c r="O96" s="141">
        <f t="shared" si="3"/>
        <v>-0.91224587731260343</v>
      </c>
      <c r="P96" s="116"/>
      <c r="Q96" s="13" t="s">
        <v>160</v>
      </c>
    </row>
    <row r="97" spans="1:17" s="1" customFormat="1" ht="15.75" hidden="1" x14ac:dyDescent="0.25">
      <c r="A97" s="100" t="str">
        <f t="shared" si="2"/>
        <v>x</v>
      </c>
      <c r="B97" s="210" t="s">
        <v>82</v>
      </c>
      <c r="C97" s="206">
        <v>0.13500000000000001</v>
      </c>
      <c r="D97" s="195">
        <v>0</v>
      </c>
      <c r="E97" s="230">
        <f>IFERROR(D97/C97*100,0)</f>
        <v>0</v>
      </c>
      <c r="F97" s="230">
        <v>1.515E-2</v>
      </c>
      <c r="G97" s="83">
        <f>IFERROR(D97-F97,"")</f>
        <v>-1.515E-2</v>
      </c>
      <c r="H97" s="308">
        <v>0.26700000000000002</v>
      </c>
      <c r="I97" s="230">
        <v>0</v>
      </c>
      <c r="J97" s="308">
        <f>IFERROR(I97/H97*100,"")</f>
        <v>0</v>
      </c>
      <c r="K97" s="131">
        <v>7.0108139999999999E-2</v>
      </c>
      <c r="L97" s="83">
        <f>IFERROR(I97-K97,"")</f>
        <v>-7.0108139999999999E-2</v>
      </c>
      <c r="M97" s="97" t="str">
        <f>IFERROR(IF(D97&gt;0,I97/D97*10,""),"")</f>
        <v/>
      </c>
      <c r="N97" s="75">
        <f>IFERROR(IF(F97&gt;0,K97/F97*10,""),"")</f>
        <v>46.276000000000003</v>
      </c>
      <c r="O97" s="141">
        <f t="shared" si="3"/>
        <v>0</v>
      </c>
      <c r="P97" s="116"/>
      <c r="Q97" s="13" t="s">
        <v>160</v>
      </c>
    </row>
    <row r="98" spans="1:17" s="1" customFormat="1" ht="15.75" hidden="1" x14ac:dyDescent="0.25">
      <c r="A98" s="100" t="e">
        <f t="shared" si="2"/>
        <v>#VALUE!</v>
      </c>
      <c r="B98" s="210" t="s">
        <v>136</v>
      </c>
      <c r="C98" s="206"/>
      <c r="D98" s="195" t="e">
        <v>#VALUE!</v>
      </c>
      <c r="E98" s="230">
        <f>IFERROR(D98/C98*100,0)</f>
        <v>0</v>
      </c>
      <c r="F98" s="230" t="e">
        <v>#VALUE!</v>
      </c>
      <c r="G98" s="83" t="str">
        <f>IFERROR(D98-F98,"")</f>
        <v/>
      </c>
      <c r="H98" s="308"/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6"/>
      <c r="Q98" s="13" t="s">
        <v>160</v>
      </c>
    </row>
    <row r="99" spans="1:17" s="1" customFormat="1" ht="15.75" hidden="1" x14ac:dyDescent="0.25">
      <c r="A99" s="100" t="str">
        <f t="shared" si="2"/>
        <v>x</v>
      </c>
      <c r="B99" s="210" t="s">
        <v>55</v>
      </c>
      <c r="C99" s="206"/>
      <c r="D99" s="195">
        <v>0</v>
      </c>
      <c r="E99" s="230">
        <f>IFERROR(D99/C99*100,0)</f>
        <v>0</v>
      </c>
      <c r="F99" s="230">
        <v>0</v>
      </c>
      <c r="G99" s="83">
        <f>IFERROR(D99-F99,"")</f>
        <v>0</v>
      </c>
      <c r="H99" s="308"/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6"/>
      <c r="Q99" s="13" t="s">
        <v>160</v>
      </c>
    </row>
    <row r="100" spans="1:17" s="1" customFormat="1" ht="15.75" hidden="1" x14ac:dyDescent="0.25">
      <c r="A100" s="100" t="str">
        <f t="shared" si="2"/>
        <v>x</v>
      </c>
      <c r="B100" s="210" t="s">
        <v>56</v>
      </c>
      <c r="C100" s="206"/>
      <c r="D100" s="195">
        <v>0</v>
      </c>
      <c r="E100" s="230">
        <f>IFERROR(D100/C100*100,0)</f>
        <v>0</v>
      </c>
      <c r="F100" s="230">
        <v>0</v>
      </c>
      <c r="G100" s="83">
        <f>IFERROR(D100-F100,"")</f>
        <v>0</v>
      </c>
      <c r="H100" s="308"/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3"/>
        <v>0</v>
      </c>
      <c r="P100" s="116"/>
      <c r="Q100" s="13" t="s">
        <v>160</v>
      </c>
    </row>
    <row r="101" spans="1:17" s="1" customFormat="1" ht="15.75" x14ac:dyDescent="0.25">
      <c r="A101" s="100">
        <f t="shared" si="2"/>
        <v>5.1219584600000001</v>
      </c>
      <c r="B101" s="213" t="s">
        <v>99</v>
      </c>
      <c r="C101" s="193">
        <v>5.7012999999999998</v>
      </c>
      <c r="D101" s="197">
        <v>5.1219584600000001</v>
      </c>
      <c r="E101" s="238">
        <f>IFERROR(D101/C101*100,0)</f>
        <v>89.838430884184319</v>
      </c>
      <c r="F101" s="238">
        <v>3.6713499999999999</v>
      </c>
      <c r="G101" s="91">
        <f>IFERROR(D101-F101,"")</f>
        <v>1.4506084600000002</v>
      </c>
      <c r="H101" s="316">
        <v>8.6</v>
      </c>
      <c r="I101" s="238">
        <v>6.2233674999999993</v>
      </c>
      <c r="J101" s="308">
        <f>IFERROR(I101/H101*100,"")</f>
        <v>72.364738372093015</v>
      </c>
      <c r="K101" s="133">
        <v>5.5741051600000002</v>
      </c>
      <c r="L101" s="257">
        <f>IFERROR(I101-K101,"")</f>
        <v>0.64926233999999905</v>
      </c>
      <c r="M101" s="122">
        <f>IFERROR(IF(D101&gt;0,I101/D101*10,""),"")</f>
        <v>12.150366990676451</v>
      </c>
      <c r="N101" s="80">
        <f>IFERROR(IF(F101&gt;0,K101/F101*10,""),"")</f>
        <v>15.182712517193949</v>
      </c>
      <c r="O101" s="145">
        <f t="shared" si="3"/>
        <v>-3.0323455265174974</v>
      </c>
      <c r="P101" s="116"/>
      <c r="Q101" s="1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honeticPr fontId="0" type="noConversion"/>
  <printOptions horizontalCentered="1"/>
  <pageMargins left="0" right="0" top="0" bottom="0" header="0" footer="0"/>
  <pageSetup paperSize="9" scale="63" fitToHeight="2" orientation="landscape" r:id="rId1"/>
  <rowBreaks count="1" manualBreakCount="1">
    <brk id="44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I10" sqref="I10"/>
    </sheetView>
  </sheetViews>
  <sheetFormatPr defaultColWidth="9.140625" defaultRowHeight="15" x14ac:dyDescent="0.2"/>
  <cols>
    <col min="1" max="1" width="9.5703125" style="68" hidden="1" customWidth="1"/>
    <col min="2" max="2" width="33.85546875" style="7" customWidth="1"/>
    <col min="3" max="3" width="15.42578125" style="7" customWidth="1"/>
    <col min="4" max="4" width="10.5703125" style="7" customWidth="1"/>
    <col min="5" max="5" width="12.28515625" style="7" customWidth="1"/>
    <col min="6" max="6" width="9.85546875" style="7" customWidth="1"/>
    <col min="7" max="7" width="11.42578125" style="7" customWidth="1"/>
    <col min="8" max="8" width="23.85546875" style="7" customWidth="1"/>
    <col min="9" max="9" width="10.5703125" style="7" customWidth="1"/>
    <col min="10" max="10" width="11.85546875" style="8" customWidth="1"/>
    <col min="11" max="11" width="10.140625" style="7" customWidth="1"/>
    <col min="12" max="12" width="11.85546875" style="7" customWidth="1"/>
    <col min="13" max="13" width="9.28515625" style="7" customWidth="1"/>
    <col min="14" max="14" width="9.42578125" style="7" customWidth="1"/>
    <col min="15" max="15" width="11.42578125" style="7" customWidth="1"/>
    <col min="16" max="16" width="20.42578125" style="115" customWidth="1"/>
    <col min="17" max="17" width="20.5703125" style="66" hidden="1" customWidth="1"/>
    <col min="18" max="18" width="20.5703125" style="66" customWidth="1"/>
    <col min="19" max="16384" width="9.140625" style="7"/>
  </cols>
  <sheetData>
    <row r="1" spans="1:18" ht="18" customHeight="1" x14ac:dyDescent="0.2">
      <c r="B1" s="381" t="s">
        <v>79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107</v>
      </c>
      <c r="Q1" s="120"/>
      <c r="R1" s="177">
        <v>44092</v>
      </c>
    </row>
    <row r="2" spans="1:18" ht="20.2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122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164</v>
      </c>
      <c r="D3" s="369" t="s">
        <v>144</v>
      </c>
      <c r="E3" s="387"/>
      <c r="F3" s="387"/>
      <c r="G3" s="387"/>
      <c r="H3" s="390" t="s">
        <v>145</v>
      </c>
      <c r="I3" s="391"/>
      <c r="J3" s="391"/>
      <c r="K3" s="391"/>
      <c r="L3" s="392"/>
      <c r="M3" s="388" t="s">
        <v>146</v>
      </c>
      <c r="N3" s="388"/>
      <c r="O3" s="389"/>
      <c r="P3" s="117" t="s">
        <v>142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8" t="s">
        <v>155</v>
      </c>
      <c r="Q4" s="107"/>
      <c r="R4" s="107"/>
    </row>
    <row r="5" spans="1:18" s="54" customFormat="1" ht="15.75" x14ac:dyDescent="0.25">
      <c r="A5" s="101">
        <f>IF(OR(D5="",D5=0),"x",D5)</f>
        <v>2138.1280290459999</v>
      </c>
      <c r="B5" s="271" t="s">
        <v>1</v>
      </c>
      <c r="C5" s="272">
        <v>2339.1394074</v>
      </c>
      <c r="D5" s="282">
        <v>2138.1280290459999</v>
      </c>
      <c r="E5" s="274">
        <f>IFERROR(D5/C5*100,0)</f>
        <v>91.406609725008721</v>
      </c>
      <c r="F5" s="275">
        <v>1568.4007200000001</v>
      </c>
      <c r="G5" s="104">
        <f>IFERROR(D5-F5,"")</f>
        <v>569.72730904599985</v>
      </c>
      <c r="H5" s="306">
        <v>3367.9566900000004</v>
      </c>
      <c r="I5" s="273">
        <v>4420.2286400000012</v>
      </c>
      <c r="J5" s="350">
        <f>IFERROR(I5/H5*100,"")</f>
        <v>131.24363068932459</v>
      </c>
      <c r="K5" s="277">
        <v>2881.78755</v>
      </c>
      <c r="L5" s="256">
        <f>IFERROR(I5-K5,"")</f>
        <v>1538.4410900000012</v>
      </c>
      <c r="M5" s="283">
        <f>IFERROR(IF(D5&gt;0,I5/D5*10,""),"")</f>
        <v>20.673358096204556</v>
      </c>
      <c r="N5" s="103">
        <f>IFERROR(IF(F5&gt;0,K5/F5*10,""),"")</f>
        <v>18.374051435018469</v>
      </c>
      <c r="O5" s="127">
        <f>IFERROR(M5-N5,0)</f>
        <v>2.2993066611860868</v>
      </c>
      <c r="P5" s="117"/>
      <c r="Q5" s="3" t="s">
        <v>160</v>
      </c>
      <c r="R5" s="3"/>
    </row>
    <row r="6" spans="1:18" s="13" customFormat="1" ht="15.75" customHeight="1" x14ac:dyDescent="0.25">
      <c r="A6" s="101">
        <f t="shared" ref="A6:A69" si="0">IF(OR(D6="",D6=0),"x",D6)</f>
        <v>537.46578935899981</v>
      </c>
      <c r="B6" s="203" t="s">
        <v>2</v>
      </c>
      <c r="C6" s="204">
        <v>563.10333390000005</v>
      </c>
      <c r="D6" s="226">
        <v>537.46578935899981</v>
      </c>
      <c r="E6" s="78">
        <f>IFERROR(D6/C6*100,0)</f>
        <v>95.447097717671639</v>
      </c>
      <c r="F6" s="229">
        <v>427.08960999999999</v>
      </c>
      <c r="G6" s="82">
        <f>IFERROR(D6-F6,"")</f>
        <v>110.37617935899982</v>
      </c>
      <c r="H6" s="307">
        <v>1103.396</v>
      </c>
      <c r="I6" s="130">
        <v>1303.7827400000001</v>
      </c>
      <c r="J6" s="341">
        <f>IFERROR(I6/H6*100,"")</f>
        <v>118.16090868554897</v>
      </c>
      <c r="K6" s="241">
        <v>919.26159999999982</v>
      </c>
      <c r="L6" s="247">
        <f>IFERROR(I6-K6,"")</f>
        <v>384.52114000000029</v>
      </c>
      <c r="M6" s="94">
        <f>IFERROR(IF(D6&gt;0,I6/D6*10,""),"")</f>
        <v>24.257967033677367</v>
      </c>
      <c r="N6" s="73">
        <f>IFERROR(IF(F6&gt;0,K6/F6*10,""),"")</f>
        <v>21.523857721568078</v>
      </c>
      <c r="O6" s="140">
        <f t="shared" ref="O6:O69" si="1">IFERROR(M6-N6,0)</f>
        <v>2.7341093121092896</v>
      </c>
      <c r="P6" s="117"/>
      <c r="Q6" s="3" t="s">
        <v>160</v>
      </c>
    </row>
    <row r="7" spans="1:18" s="1" customFormat="1" ht="15.75" x14ac:dyDescent="0.2">
      <c r="A7" s="101">
        <f t="shared" si="0"/>
        <v>0.25860555100000004</v>
      </c>
      <c r="B7" s="205" t="s">
        <v>3</v>
      </c>
      <c r="C7" s="206">
        <v>2.0094748999999998</v>
      </c>
      <c r="D7" s="165">
        <v>0.25860555100000004</v>
      </c>
      <c r="E7" s="240">
        <f>IFERROR(D7/C7*100,0)</f>
        <v>12.869309838107462</v>
      </c>
      <c r="F7" s="230">
        <v>0</v>
      </c>
      <c r="G7" s="83">
        <f>IFERROR(D7-F7,"")</f>
        <v>0.25860555100000004</v>
      </c>
      <c r="H7" s="308">
        <v>1.05</v>
      </c>
      <c r="I7" s="131">
        <v>0.505</v>
      </c>
      <c r="J7" s="338">
        <f>IFERROR(I7/H7*100,"")</f>
        <v>48.095238095238088</v>
      </c>
      <c r="K7" s="240">
        <v>0</v>
      </c>
      <c r="L7" s="243">
        <f>IFERROR(I7-K7,"")</f>
        <v>0.505</v>
      </c>
      <c r="M7" s="95">
        <f>IFERROR(IF(D7&gt;0,I7/D7*10,""),"")</f>
        <v>19.527809749141845</v>
      </c>
      <c r="N7" s="74" t="str">
        <f>IFERROR(IF(F7&gt;0,K7/F7*10,""),"")</f>
        <v/>
      </c>
      <c r="O7" s="99">
        <f t="shared" si="1"/>
        <v>0</v>
      </c>
      <c r="P7" s="117"/>
      <c r="Q7" s="3" t="s">
        <v>160</v>
      </c>
    </row>
    <row r="8" spans="1:18" s="1" customFormat="1" ht="15.75" x14ac:dyDescent="0.2">
      <c r="A8" s="101">
        <f t="shared" si="0"/>
        <v>63.621086749999996</v>
      </c>
      <c r="B8" s="205" t="s">
        <v>4</v>
      </c>
      <c r="C8" s="206">
        <v>73.430999999999997</v>
      </c>
      <c r="D8" s="165">
        <v>63.621086749999996</v>
      </c>
      <c r="E8" s="240">
        <f>IFERROR(D8/C8*100,0)</f>
        <v>86.640637809644431</v>
      </c>
      <c r="F8" s="230">
        <v>51.812999999999995</v>
      </c>
      <c r="G8" s="83">
        <f>IFERROR(D8-F8,"")</f>
        <v>11.808086750000001</v>
      </c>
      <c r="H8" s="308">
        <v>235.6</v>
      </c>
      <c r="I8" s="131">
        <v>212.1</v>
      </c>
      <c r="J8" s="338">
        <f>IFERROR(I8/H8*100,"")</f>
        <v>90.025466893039052</v>
      </c>
      <c r="K8" s="240">
        <v>176.54598000000001</v>
      </c>
      <c r="L8" s="243">
        <f>IFERROR(I8-K8,"")</f>
        <v>35.55401999999998</v>
      </c>
      <c r="M8" s="95">
        <f>IFERROR(IF(D8&gt;0,I8/D8*10,""),"")</f>
        <v>33.338003299668564</v>
      </c>
      <c r="N8" s="74">
        <f>IFERROR(IF(F8&gt;0,K8/F8*10,""),"")</f>
        <v>34.073684210526324</v>
      </c>
      <c r="O8" s="99">
        <f t="shared" si="1"/>
        <v>-0.73568091085775933</v>
      </c>
      <c r="P8" s="117"/>
      <c r="Q8" s="3" t="s">
        <v>160</v>
      </c>
    </row>
    <row r="9" spans="1:18" s="1" customFormat="1" ht="15.75" x14ac:dyDescent="0.2">
      <c r="A9" s="101">
        <f t="shared" si="0"/>
        <v>3.92544681</v>
      </c>
      <c r="B9" s="205" t="s">
        <v>5</v>
      </c>
      <c r="C9" s="206">
        <v>4.09</v>
      </c>
      <c r="D9" s="165">
        <v>3.92544681</v>
      </c>
      <c r="E9" s="240">
        <f>IFERROR(D9/C9*100,0)</f>
        <v>95.976694621026894</v>
      </c>
      <c r="F9" s="230">
        <v>2.2957300000000003</v>
      </c>
      <c r="G9" s="83">
        <f>IFERROR(D9-F9,"")</f>
        <v>1.6297168099999997</v>
      </c>
      <c r="H9" s="308">
        <v>5.3</v>
      </c>
      <c r="I9" s="131">
        <v>6.0448500000000003</v>
      </c>
      <c r="J9" s="338">
        <f>IFERROR(I9/H9*100,"")</f>
        <v>114.05377358490567</v>
      </c>
      <c r="K9" s="240">
        <v>3.2653300000000001</v>
      </c>
      <c r="L9" s="243">
        <f>IFERROR(I9-K9,"")</f>
        <v>2.7795200000000002</v>
      </c>
      <c r="M9" s="95">
        <f>IFERROR(IF(D9&gt;0,I9/D9*10,""),"")</f>
        <v>15.399138728872499</v>
      </c>
      <c r="N9" s="74">
        <f>IFERROR(IF(F9&gt;0,K9/F9*10,""),"")</f>
        <v>14.2234931808183</v>
      </c>
      <c r="O9" s="99">
        <f t="shared" si="1"/>
        <v>1.1756455480541987</v>
      </c>
      <c r="P9" s="117"/>
      <c r="Q9" s="3" t="s">
        <v>160</v>
      </c>
    </row>
    <row r="10" spans="1:18" s="1" customFormat="1" ht="15.75" x14ac:dyDescent="0.2">
      <c r="A10" s="101">
        <f t="shared" si="0"/>
        <v>2.653025075</v>
      </c>
      <c r="B10" s="205" t="s">
        <v>6</v>
      </c>
      <c r="C10" s="206">
        <v>2.5752999999999999</v>
      </c>
      <c r="D10" s="165">
        <v>2.653025075</v>
      </c>
      <c r="E10" s="240">
        <f>IFERROR(D10/C10*100,0)</f>
        <v>103.01809789150778</v>
      </c>
      <c r="F10" s="230">
        <v>1.6382200000000002</v>
      </c>
      <c r="G10" s="83">
        <f>IFERROR(D10-F10,"")</f>
        <v>1.0148050749999997</v>
      </c>
      <c r="H10" s="308">
        <v>3.3</v>
      </c>
      <c r="I10" s="131">
        <v>3.6360000000000001</v>
      </c>
      <c r="J10" s="338">
        <f>IFERROR(I10/H10*100,"")</f>
        <v>110.18181818181819</v>
      </c>
      <c r="K10" s="240">
        <v>2.0755500000000002</v>
      </c>
      <c r="L10" s="243">
        <f>IFERROR(I10-K10,"")</f>
        <v>1.5604499999999999</v>
      </c>
      <c r="M10" s="95">
        <f>IFERROR(IF(D10&gt;0,I10/D10*10,""),"")</f>
        <v>13.705109816951129</v>
      </c>
      <c r="N10" s="74">
        <f>IFERROR(IF(F10&gt;0,K10/F10*10,""),"")</f>
        <v>12.669543773119605</v>
      </c>
      <c r="O10" s="99">
        <f t="shared" si="1"/>
        <v>1.0355660438315244</v>
      </c>
      <c r="P10" s="117"/>
      <c r="Q10" s="3" t="s">
        <v>160</v>
      </c>
    </row>
    <row r="11" spans="1:18" s="1" customFormat="1" ht="15" customHeight="1" x14ac:dyDescent="0.2">
      <c r="A11" s="101">
        <f t="shared" si="0"/>
        <v>0.69751377700000017</v>
      </c>
      <c r="B11" s="205" t="s">
        <v>7</v>
      </c>
      <c r="C11" s="206">
        <v>0.879</v>
      </c>
      <c r="D11" s="165">
        <v>0.69751377700000017</v>
      </c>
      <c r="E11" s="240">
        <f>IFERROR(D11/C11*100,0)</f>
        <v>79.353103185438016</v>
      </c>
      <c r="F11" s="230">
        <v>0</v>
      </c>
      <c r="G11" s="83">
        <f>IFERROR(D11-F11,"")</f>
        <v>0.69751377700000017</v>
      </c>
      <c r="H11" s="308">
        <v>0.22</v>
      </c>
      <c r="I11" s="131">
        <v>1.37158</v>
      </c>
      <c r="J11" s="338">
        <f>IFERROR(I11/H11*100,"")</f>
        <v>623.4454545454546</v>
      </c>
      <c r="K11" s="240">
        <v>0</v>
      </c>
      <c r="L11" s="243">
        <f>IFERROR(I11-K11,"")</f>
        <v>1.37158</v>
      </c>
      <c r="M11" s="95">
        <f>IFERROR(IF(D11&gt;0,I11/D11*10,""),"")</f>
        <v>19.663840991057583</v>
      </c>
      <c r="N11" s="74" t="str">
        <f>IFERROR(IF(F11&gt;0,K11/F11*10,""),"")</f>
        <v/>
      </c>
      <c r="O11" s="99">
        <f t="shared" si="1"/>
        <v>0</v>
      </c>
      <c r="P11" s="117"/>
      <c r="Q11" s="3" t="s">
        <v>160</v>
      </c>
    </row>
    <row r="12" spans="1:18" s="1" customFormat="1" ht="15.75" x14ac:dyDescent="0.2">
      <c r="A12" s="101">
        <f t="shared" si="0"/>
        <v>13.434094739000001</v>
      </c>
      <c r="B12" s="205" t="s">
        <v>8</v>
      </c>
      <c r="C12" s="206">
        <v>13.445040000000001</v>
      </c>
      <c r="D12" s="165">
        <v>13.434094739000001</v>
      </c>
      <c r="E12" s="240">
        <f>IFERROR(D12/C12*100,0)</f>
        <v>99.918592573915731</v>
      </c>
      <c r="F12" s="230">
        <v>6.6508500000000002</v>
      </c>
      <c r="G12" s="83">
        <f>IFERROR(D12-F12,"")</f>
        <v>6.7832447390000006</v>
      </c>
      <c r="H12" s="308">
        <v>22</v>
      </c>
      <c r="I12" s="131">
        <v>31.361509999999999</v>
      </c>
      <c r="J12" s="338">
        <f>IFERROR(I12/H12*100,"")</f>
        <v>142.55231818181818</v>
      </c>
      <c r="K12" s="240">
        <v>17.259889999999999</v>
      </c>
      <c r="L12" s="243">
        <f>IFERROR(I12-K12,"")</f>
        <v>14.10162</v>
      </c>
      <c r="M12" s="95">
        <f>IFERROR(IF(D12&gt;0,I12/D12*10,""),"")</f>
        <v>23.344714034921616</v>
      </c>
      <c r="N12" s="74">
        <f>IFERROR(IF(F12&gt;0,K12/F12*10,""),"")</f>
        <v>25.951404707668942</v>
      </c>
      <c r="O12" s="99">
        <f t="shared" si="1"/>
        <v>-2.6066906727473267</v>
      </c>
      <c r="P12" s="117"/>
      <c r="Q12" s="3" t="s">
        <v>160</v>
      </c>
    </row>
    <row r="13" spans="1:18" s="1" customFormat="1" ht="15" hidden="1" customHeight="1" x14ac:dyDescent="0.2">
      <c r="A13" s="101" t="str">
        <f t="shared" si="0"/>
        <v>x</v>
      </c>
      <c r="B13" s="205" t="s">
        <v>9</v>
      </c>
      <c r="C13" s="206">
        <v>0.77100000000000002</v>
      </c>
      <c r="D13" s="165">
        <v>0</v>
      </c>
      <c r="E13" s="240">
        <f>IFERROR(D13/C13*100,0)</f>
        <v>0</v>
      </c>
      <c r="F13" s="230">
        <v>0</v>
      </c>
      <c r="G13" s="83">
        <f>IFERROR(D13-F13,"")</f>
        <v>0</v>
      </c>
      <c r="H13" s="308">
        <v>5.6000000000000001E-2</v>
      </c>
      <c r="I13" s="131">
        <v>0</v>
      </c>
      <c r="J13" s="338">
        <f>IFERROR(I13/H13*100,"")</f>
        <v>0</v>
      </c>
      <c r="K13" s="240">
        <v>0</v>
      </c>
      <c r="L13" s="243">
        <f>IFERROR(I13-K13,"")</f>
        <v>0</v>
      </c>
      <c r="M13" s="95" t="str">
        <f>IFERROR(IF(D13&gt;0,I13/D13*10,""),"")</f>
        <v/>
      </c>
      <c r="N13" s="74" t="str">
        <f>IFERROR(IF(F13&gt;0,K13/F13*10,""),"")</f>
        <v/>
      </c>
      <c r="O13" s="99">
        <f t="shared" si="1"/>
        <v>0</v>
      </c>
      <c r="P13" s="117"/>
      <c r="Q13" s="3" t="s">
        <v>160</v>
      </c>
    </row>
    <row r="14" spans="1:18" s="1" customFormat="1" ht="15.75" x14ac:dyDescent="0.2">
      <c r="A14" s="101">
        <f t="shared" si="0"/>
        <v>62.013817190000005</v>
      </c>
      <c r="B14" s="205" t="s">
        <v>10</v>
      </c>
      <c r="C14" s="206">
        <v>60.430999999999997</v>
      </c>
      <c r="D14" s="165">
        <v>62.013817190000005</v>
      </c>
      <c r="E14" s="240">
        <f>IFERROR(D14/C14*100,0)</f>
        <v>102.61921396303224</v>
      </c>
      <c r="F14" s="230">
        <v>38.02852</v>
      </c>
      <c r="G14" s="83">
        <f>IFERROR(D14-F14,"")</f>
        <v>23.985297190000004</v>
      </c>
      <c r="H14" s="308">
        <v>146</v>
      </c>
      <c r="I14" s="131">
        <v>195.31379999999999</v>
      </c>
      <c r="J14" s="338">
        <f>IFERROR(I14/H14*100,"")</f>
        <v>133.77657534246575</v>
      </c>
      <c r="K14" s="240">
        <v>97.8185</v>
      </c>
      <c r="L14" s="243">
        <f>IFERROR(I14-K14,"")</f>
        <v>97.495299999999986</v>
      </c>
      <c r="M14" s="95">
        <f>IFERROR(IF(D14&gt;0,I14/D14*10,""),"")</f>
        <v>31.495206850691201</v>
      </c>
      <c r="N14" s="74">
        <f>IFERROR(IF(F14&gt;0,K14/F14*10,""),"")</f>
        <v>25.722405184319559</v>
      </c>
      <c r="O14" s="99">
        <f t="shared" si="1"/>
        <v>5.7728016663716417</v>
      </c>
      <c r="P14" s="117"/>
      <c r="Q14" s="3" t="s">
        <v>160</v>
      </c>
    </row>
    <row r="15" spans="1:18" s="1" customFormat="1" ht="15.75" x14ac:dyDescent="0.2">
      <c r="A15" s="101">
        <f t="shared" si="0"/>
        <v>62.642300799999994</v>
      </c>
      <c r="B15" s="205" t="s">
        <v>11</v>
      </c>
      <c r="C15" s="206">
        <v>61.764699999999998</v>
      </c>
      <c r="D15" s="165">
        <v>62.642300799999994</v>
      </c>
      <c r="E15" s="240">
        <f>IFERROR(D15/C15*100,0)</f>
        <v>101.42087762103596</v>
      </c>
      <c r="F15" s="230">
        <v>59.59</v>
      </c>
      <c r="G15" s="83">
        <f>IFERROR(D15-F15,"")</f>
        <v>3.0523007999999905</v>
      </c>
      <c r="H15" s="308">
        <v>94</v>
      </c>
      <c r="I15" s="131">
        <v>117.968</v>
      </c>
      <c r="J15" s="338">
        <f>IFERROR(I15/H15*100,"")</f>
        <v>125.49787234042553</v>
      </c>
      <c r="K15" s="240">
        <v>99.484999999999999</v>
      </c>
      <c r="L15" s="243">
        <f>IFERROR(I15-K15,"")</f>
        <v>18.483000000000004</v>
      </c>
      <c r="M15" s="95">
        <f>IFERROR(IF(D15&gt;0,I15/D15*10,""),"")</f>
        <v>18.832003054396115</v>
      </c>
      <c r="N15" s="74">
        <f>IFERROR(IF(F15&gt;0,K15/F15*10,""),"")</f>
        <v>16.694915254237287</v>
      </c>
      <c r="O15" s="99">
        <f t="shared" si="1"/>
        <v>2.1370878001588274</v>
      </c>
      <c r="P15" s="117"/>
      <c r="Q15" s="3" t="s">
        <v>160</v>
      </c>
    </row>
    <row r="16" spans="1:18" s="1" customFormat="1" ht="15.75" x14ac:dyDescent="0.2">
      <c r="A16" s="101">
        <f t="shared" si="0"/>
        <v>28.407459171999999</v>
      </c>
      <c r="B16" s="205" t="s">
        <v>58</v>
      </c>
      <c r="C16" s="206">
        <v>28.668023000000002</v>
      </c>
      <c r="D16" s="165">
        <v>28.407459171999999</v>
      </c>
      <c r="E16" s="240">
        <f>IFERROR(D16/C16*100,0)</f>
        <v>99.091099417633359</v>
      </c>
      <c r="F16" s="230">
        <v>33.609770000000005</v>
      </c>
      <c r="G16" s="83">
        <f>IFERROR(D16-F16,"")</f>
        <v>-5.2023108280000052</v>
      </c>
      <c r="H16" s="308">
        <v>46.8</v>
      </c>
      <c r="I16" s="131">
        <v>66.37821000000001</v>
      </c>
      <c r="J16" s="338">
        <f>IFERROR(I16/H16*100,"")</f>
        <v>141.83378205128207</v>
      </c>
      <c r="K16" s="240">
        <v>54.960159999999995</v>
      </c>
      <c r="L16" s="243">
        <f>IFERROR(I16-K16,"")</f>
        <v>11.418050000000015</v>
      </c>
      <c r="M16" s="95">
        <f>IFERROR(IF(D16&gt;0,I16/D16*10,""),"")</f>
        <v>23.366472023455774</v>
      </c>
      <c r="N16" s="74">
        <f>IFERROR(IF(F16&gt;0,K16/F16*10,""),"")</f>
        <v>16.352435616191357</v>
      </c>
      <c r="O16" s="99">
        <f t="shared" si="1"/>
        <v>7.0140364072644168</v>
      </c>
      <c r="P16" s="117"/>
      <c r="Q16" s="3" t="s">
        <v>160</v>
      </c>
    </row>
    <row r="17" spans="1:17" s="1" customFormat="1" ht="15.75" x14ac:dyDescent="0.2">
      <c r="A17" s="101">
        <f t="shared" si="0"/>
        <v>78.148330849999994</v>
      </c>
      <c r="B17" s="205" t="s">
        <v>12</v>
      </c>
      <c r="C17" s="206">
        <v>78.634225999999998</v>
      </c>
      <c r="D17" s="165">
        <v>78.148330849999994</v>
      </c>
      <c r="E17" s="240">
        <f>IFERROR(D17/C17*100,0)</f>
        <v>99.382081855806646</v>
      </c>
      <c r="F17" s="230">
        <v>61.912999999999997</v>
      </c>
      <c r="G17" s="83">
        <f>IFERROR(D17-F17,"")</f>
        <v>16.235330849999997</v>
      </c>
      <c r="H17" s="308">
        <v>181.4</v>
      </c>
      <c r="I17" s="131">
        <v>200.63650000000001</v>
      </c>
      <c r="J17" s="338">
        <f>IFERROR(I17/H17*100,"")</f>
        <v>110.6044652701213</v>
      </c>
      <c r="K17" s="240">
        <v>160.2971</v>
      </c>
      <c r="L17" s="243">
        <f>IFERROR(I17-K17,"")</f>
        <v>40.339400000000012</v>
      </c>
      <c r="M17" s="95">
        <f>IFERROR(IF(D17&gt;0,I17/D17*10,""),"")</f>
        <v>25.673804906352654</v>
      </c>
      <c r="N17" s="74">
        <f>IFERROR(IF(F17&gt;0,K17/F17*10,""),"")</f>
        <v>25.890701468189235</v>
      </c>
      <c r="O17" s="99">
        <f t="shared" si="1"/>
        <v>-0.21689656183658101</v>
      </c>
      <c r="P17" s="117"/>
      <c r="Q17" s="3" t="s">
        <v>160</v>
      </c>
    </row>
    <row r="18" spans="1:17" s="1" customFormat="1" ht="15.75" x14ac:dyDescent="0.2">
      <c r="A18" s="101">
        <f t="shared" si="0"/>
        <v>72.344645317000001</v>
      </c>
      <c r="B18" s="205" t="s">
        <v>13</v>
      </c>
      <c r="C18" s="206">
        <v>75.701589999999996</v>
      </c>
      <c r="D18" s="165">
        <v>72.344645317000001</v>
      </c>
      <c r="E18" s="240">
        <f>IFERROR(D18/C18*100,0)</f>
        <v>95.565555911044939</v>
      </c>
      <c r="F18" s="230">
        <v>62.986629999999998</v>
      </c>
      <c r="G18" s="83">
        <f>IFERROR(D18-F18,"")</f>
        <v>9.3580153170000031</v>
      </c>
      <c r="H18" s="308">
        <v>156.4</v>
      </c>
      <c r="I18" s="131">
        <v>156.41264000000001</v>
      </c>
      <c r="J18" s="338">
        <f>IFERROR(I18/H18*100,"")</f>
        <v>100.00808184143222</v>
      </c>
      <c r="K18" s="240">
        <v>108.51743</v>
      </c>
      <c r="L18" s="243">
        <f>IFERROR(I18-K18,"")</f>
        <v>47.895210000000006</v>
      </c>
      <c r="M18" s="95">
        <f>IFERROR(IF(D18&gt;0,I18/D18*10,""),"")</f>
        <v>21.620486120932739</v>
      </c>
      <c r="N18" s="74">
        <f>IFERROR(IF(F18&gt;0,K18/F18*10,""),"")</f>
        <v>17.228645190257044</v>
      </c>
      <c r="O18" s="99">
        <f t="shared" si="1"/>
        <v>4.3918409306756949</v>
      </c>
      <c r="P18" s="117"/>
      <c r="Q18" s="3" t="s">
        <v>160</v>
      </c>
    </row>
    <row r="19" spans="1:17" s="1" customFormat="1" ht="15.75" x14ac:dyDescent="0.2">
      <c r="A19" s="101">
        <f t="shared" si="0"/>
        <v>19.441779870000001</v>
      </c>
      <c r="B19" s="205" t="s">
        <v>14</v>
      </c>
      <c r="C19" s="206">
        <v>20.668130000000001</v>
      </c>
      <c r="D19" s="165">
        <v>19.441779870000001</v>
      </c>
      <c r="E19" s="240">
        <f>IFERROR(D19/C19*100,0)</f>
        <v>94.066467890418721</v>
      </c>
      <c r="F19" s="230">
        <v>12.625</v>
      </c>
      <c r="G19" s="83">
        <f>IFERROR(D19-F19,"")</f>
        <v>6.8167798700000013</v>
      </c>
      <c r="H19" s="308">
        <v>26.1</v>
      </c>
      <c r="I19" s="131">
        <v>32.210920000000002</v>
      </c>
      <c r="J19" s="338">
        <f>IFERROR(I19/H19*100,"")</f>
        <v>123.41348659003832</v>
      </c>
      <c r="K19" s="240">
        <v>16.968</v>
      </c>
      <c r="L19" s="243">
        <f>IFERROR(I19-K19,"")</f>
        <v>15.242920000000002</v>
      </c>
      <c r="M19" s="95">
        <f>IFERROR(IF(D19&gt;0,I19/D19*10,""),"")</f>
        <v>16.567886384571022</v>
      </c>
      <c r="N19" s="74">
        <f>IFERROR(IF(F19&gt;0,K19/F19*10,""),"")</f>
        <v>13.440000000000001</v>
      </c>
      <c r="O19" s="99">
        <f t="shared" si="1"/>
        <v>3.1278863845710205</v>
      </c>
      <c r="P19" s="117"/>
      <c r="Q19" s="3" t="s">
        <v>160</v>
      </c>
    </row>
    <row r="20" spans="1:17" s="1" customFormat="1" ht="15.75" x14ac:dyDescent="0.2">
      <c r="A20" s="101">
        <f t="shared" si="0"/>
        <v>24.279043065000003</v>
      </c>
      <c r="B20" s="205" t="s">
        <v>15</v>
      </c>
      <c r="C20" s="206">
        <v>27.347999999999999</v>
      </c>
      <c r="D20" s="165">
        <v>24.279043065000003</v>
      </c>
      <c r="E20" s="240">
        <f>IFERROR(D20/C20*100,0)</f>
        <v>88.778130265467325</v>
      </c>
      <c r="F20" s="230">
        <v>12.072529999999999</v>
      </c>
      <c r="G20" s="83">
        <f>IFERROR(D20-F20,"")</f>
        <v>12.206513065000005</v>
      </c>
      <c r="H20" s="308">
        <v>17.5</v>
      </c>
      <c r="I20" s="131">
        <v>32.099820000000001</v>
      </c>
      <c r="J20" s="338">
        <f>IFERROR(I20/H20*100,"")</f>
        <v>183.42754285714287</v>
      </c>
      <c r="K20" s="240">
        <v>21.767520000000001</v>
      </c>
      <c r="L20" s="243">
        <f>IFERROR(I20-K20,"")</f>
        <v>10.3323</v>
      </c>
      <c r="M20" s="95">
        <f>IFERROR(IF(D20&gt;0,I20/D20*10,""),"")</f>
        <v>13.221204770740826</v>
      </c>
      <c r="N20" s="74">
        <f>IFERROR(IF(F20&gt;0,K20/F20*10,""),"")</f>
        <v>18.030619928051539</v>
      </c>
      <c r="O20" s="99">
        <f t="shared" si="1"/>
        <v>-4.8094151573107133</v>
      </c>
      <c r="P20" s="117"/>
      <c r="Q20" s="3" t="s">
        <v>160</v>
      </c>
    </row>
    <row r="21" spans="1:17" s="1" customFormat="1" ht="15" customHeight="1" x14ac:dyDescent="0.2">
      <c r="A21" s="101">
        <f t="shared" si="0"/>
        <v>5.8953823220000006</v>
      </c>
      <c r="B21" s="205" t="s">
        <v>16</v>
      </c>
      <c r="C21" s="206">
        <v>6.7081999999999997</v>
      </c>
      <c r="D21" s="165">
        <v>5.8953823220000006</v>
      </c>
      <c r="E21" s="240">
        <f>IFERROR(D21/C21*100,0)</f>
        <v>87.883222354730037</v>
      </c>
      <c r="F21" s="230">
        <v>3.0784799999999999</v>
      </c>
      <c r="G21" s="83">
        <f>IFERROR(D21-F21,"")</f>
        <v>2.8169023220000007</v>
      </c>
      <c r="H21" s="308">
        <v>4.87</v>
      </c>
      <c r="I21" s="131">
        <v>10.681760000000001</v>
      </c>
      <c r="J21" s="338">
        <f>IFERROR(I21/H21*100,"")</f>
        <v>219.33798767967144</v>
      </c>
      <c r="K21" s="240">
        <v>4.1511000000000005</v>
      </c>
      <c r="L21" s="243">
        <f>IFERROR(I21-K21,"")</f>
        <v>6.5306600000000001</v>
      </c>
      <c r="M21" s="95">
        <f>IFERROR(IF(D21&gt;0,I21/D21*10,""),"")</f>
        <v>18.118858823012225</v>
      </c>
      <c r="N21" s="74">
        <f>IFERROR(IF(F21&gt;0,K21/F21*10,""),"")</f>
        <v>13.484251968503941</v>
      </c>
      <c r="O21" s="99">
        <f t="shared" si="1"/>
        <v>4.6346068545082844</v>
      </c>
      <c r="P21" s="117"/>
      <c r="Q21" s="3" t="s">
        <v>160</v>
      </c>
    </row>
    <row r="22" spans="1:17" s="1" customFormat="1" ht="15.75" x14ac:dyDescent="0.2">
      <c r="A22" s="101">
        <f t="shared" si="0"/>
        <v>97.878595000000004</v>
      </c>
      <c r="B22" s="205" t="s">
        <v>17</v>
      </c>
      <c r="C22" s="206">
        <v>104.20765</v>
      </c>
      <c r="D22" s="165">
        <v>97.878595000000004</v>
      </c>
      <c r="E22" s="240">
        <f>IFERROR(D22/C22*100,0)</f>
        <v>93.926496759115096</v>
      </c>
      <c r="F22" s="230">
        <v>79.790000000000006</v>
      </c>
      <c r="G22" s="83">
        <f>IFERROR(D22-F22,"")</f>
        <v>18.088594999999998</v>
      </c>
      <c r="H22" s="308">
        <v>160</v>
      </c>
      <c r="I22" s="131">
        <v>232.3</v>
      </c>
      <c r="J22" s="338">
        <f>IFERROR(I22/H22*100,"")</f>
        <v>145.1875</v>
      </c>
      <c r="K22" s="240">
        <v>153.92400000000001</v>
      </c>
      <c r="L22" s="243">
        <f>IFERROR(I22-K22,"")</f>
        <v>78.376000000000005</v>
      </c>
      <c r="M22" s="95">
        <f>IFERROR(IF(D22&gt;0,I22/D22*10,""),"")</f>
        <v>23.733483301430716</v>
      </c>
      <c r="N22" s="74">
        <f>IFERROR(IF(F22&gt;0,K22/F22*10,""),"")</f>
        <v>19.291139240506329</v>
      </c>
      <c r="O22" s="99">
        <f t="shared" si="1"/>
        <v>4.4423440609243876</v>
      </c>
      <c r="P22" s="117"/>
      <c r="Q22" s="3" t="s">
        <v>160</v>
      </c>
    </row>
    <row r="23" spans="1:17" s="1" customFormat="1" ht="15" customHeight="1" x14ac:dyDescent="0.2">
      <c r="A23" s="101">
        <f t="shared" si="0"/>
        <v>1.824663071</v>
      </c>
      <c r="B23" s="205" t="s">
        <v>18</v>
      </c>
      <c r="C23" s="206">
        <v>1.7709999999999999</v>
      </c>
      <c r="D23" s="165">
        <v>1.824663071</v>
      </c>
      <c r="E23" s="240">
        <f>IFERROR(D23/C23*100,0)</f>
        <v>103.03010000000002</v>
      </c>
      <c r="F23" s="230">
        <v>0.99787999999999999</v>
      </c>
      <c r="G23" s="83">
        <f>IFERROR(D23-F23,"")</f>
        <v>0.82678307100000004</v>
      </c>
      <c r="H23" s="308">
        <v>2.8</v>
      </c>
      <c r="I23" s="131">
        <v>4.7621500000000001</v>
      </c>
      <c r="J23" s="338">
        <f>IFERROR(I23/H23*100,"")</f>
        <v>170.07678571428573</v>
      </c>
      <c r="K23" s="240">
        <v>2.2260400000000002</v>
      </c>
      <c r="L23" s="243">
        <f>IFERROR(I23-K23,"")</f>
        <v>2.5361099999999999</v>
      </c>
      <c r="M23" s="95">
        <f>IFERROR(IF(D23&gt;0,I23/D23*10,""),"")</f>
        <v>26.098790925768675</v>
      </c>
      <c r="N23" s="74">
        <f>IFERROR(IF(F23&gt;0,K23/F23*10,""),"")</f>
        <v>22.307692307692307</v>
      </c>
      <c r="O23" s="99">
        <f t="shared" si="1"/>
        <v>3.7910986180763686</v>
      </c>
      <c r="P23" s="117"/>
      <c r="Q23" s="3" t="s">
        <v>160</v>
      </c>
    </row>
    <row r="24" spans="1:17" s="1" customFormat="1" ht="15" hidden="1" customHeight="1" x14ac:dyDescent="0.2">
      <c r="A24" s="101" t="e">
        <f t="shared" si="0"/>
        <v>#VALUE!</v>
      </c>
      <c r="B24" s="205" t="s">
        <v>136</v>
      </c>
      <c r="C24" s="206"/>
      <c r="D24" s="165" t="e">
        <v>#VALUE!</v>
      </c>
      <c r="E24" s="240">
        <f>IFERROR(D24/C24*100,0)</f>
        <v>0</v>
      </c>
      <c r="F24" s="230" t="e">
        <v>#VALUE!</v>
      </c>
      <c r="G24" s="83" t="str">
        <f>IFERROR(D24-F24,"")</f>
        <v/>
      </c>
      <c r="H24" s="308"/>
      <c r="I24" s="131" t="e">
        <v>#VALUE!</v>
      </c>
      <c r="J24" s="338" t="str">
        <f>IFERROR(I24/H24*100,"")</f>
        <v/>
      </c>
      <c r="K24" s="240" t="e">
        <v>#VALUE!</v>
      </c>
      <c r="L24" s="24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3" t="s">
        <v>160</v>
      </c>
    </row>
    <row r="25" spans="1:17" s="13" customFormat="1" ht="15.75" customHeight="1" x14ac:dyDescent="0.25">
      <c r="A25" s="101">
        <f t="shared" si="0"/>
        <v>80.874507296000004</v>
      </c>
      <c r="B25" s="203" t="s">
        <v>19</v>
      </c>
      <c r="C25" s="204">
        <v>81.412509999999997</v>
      </c>
      <c r="D25" s="226">
        <v>80.874507296000004</v>
      </c>
      <c r="E25" s="78">
        <f>IFERROR(D25/C25*100,0)</f>
        <v>99.339164578023713</v>
      </c>
      <c r="F25" s="231">
        <v>65.945930000000004</v>
      </c>
      <c r="G25" s="82">
        <f>IFERROR(D25-F25,"")</f>
        <v>14.928577296</v>
      </c>
      <c r="H25" s="307">
        <v>214.5</v>
      </c>
      <c r="I25" s="130">
        <v>236.42888000000002</v>
      </c>
      <c r="J25" s="341">
        <f>IFERROR(I25/H25*100,"")</f>
        <v>110.22325407925409</v>
      </c>
      <c r="K25" s="241">
        <v>197.64992999999998</v>
      </c>
      <c r="L25" s="247">
        <f>IFERROR(I25-K25,"")</f>
        <v>38.778950000000037</v>
      </c>
      <c r="M25" s="94">
        <f>IFERROR(IF(D25&gt;0,I25/D25*10,""),"")</f>
        <v>29.234042704541288</v>
      </c>
      <c r="N25" s="73">
        <f>IFERROR(IF(F25&gt;0,K25/F25*10,""),"")</f>
        <v>29.971513025898634</v>
      </c>
      <c r="O25" s="98">
        <f t="shared" si="1"/>
        <v>-0.73747032135734614</v>
      </c>
      <c r="P25" s="117"/>
      <c r="Q25" s="3" t="s">
        <v>160</v>
      </c>
    </row>
    <row r="26" spans="1:17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65">
        <v>0</v>
      </c>
      <c r="E26" s="240">
        <f>IFERROR(D26/C26*100,0)</f>
        <v>0</v>
      </c>
      <c r="F26" s="230">
        <v>0</v>
      </c>
      <c r="G26" s="84">
        <f>IFERROR(D26-F26,"")</f>
        <v>0</v>
      </c>
      <c r="H26" s="309"/>
      <c r="I26" s="131">
        <v>0</v>
      </c>
      <c r="J26" s="335" t="str">
        <f>IFERROR(I26/H26*100,"")</f>
        <v/>
      </c>
      <c r="K26" s="240">
        <v>0</v>
      </c>
      <c r="L26" s="248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1"/>
        <v>0</v>
      </c>
      <c r="P26" s="117"/>
      <c r="Q26" s="3" t="s">
        <v>160</v>
      </c>
    </row>
    <row r="27" spans="1:17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65">
        <v>0</v>
      </c>
      <c r="E27" s="240">
        <f>IFERROR(D27/C27*100,0)</f>
        <v>0</v>
      </c>
      <c r="F27" s="230">
        <v>0</v>
      </c>
      <c r="G27" s="84">
        <f>IFERROR(D27-F27,"")</f>
        <v>0</v>
      </c>
      <c r="H27" s="309"/>
      <c r="I27" s="131">
        <v>0</v>
      </c>
      <c r="J27" s="335" t="str">
        <f>IFERROR(I27/H27*100,"")</f>
        <v/>
      </c>
      <c r="K27" s="240">
        <v>0</v>
      </c>
      <c r="L27" s="248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1"/>
        <v>0</v>
      </c>
      <c r="P27" s="117"/>
      <c r="Q27" s="3" t="s">
        <v>161</v>
      </c>
    </row>
    <row r="28" spans="1:17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65">
        <v>0</v>
      </c>
      <c r="E28" s="240">
        <f>IFERROR(D28/C28*100,0)</f>
        <v>0</v>
      </c>
      <c r="F28" s="230">
        <v>0</v>
      </c>
      <c r="G28" s="84">
        <f>IFERROR(D28-F28,"")</f>
        <v>0</v>
      </c>
      <c r="H28" s="309"/>
      <c r="I28" s="131">
        <v>0</v>
      </c>
      <c r="J28" s="335" t="str">
        <f>IFERROR(I28/H28*100,"")</f>
        <v/>
      </c>
      <c r="K28" s="240">
        <v>0</v>
      </c>
      <c r="L28" s="248">
        <f>IFERROR(I28-K28,"")</f>
        <v>0</v>
      </c>
      <c r="M28" s="95" t="str">
        <f>IFERROR(IF(D28&gt;0,I28/D28*10,""),"")</f>
        <v/>
      </c>
      <c r="N28" s="75" t="str">
        <f>IFERROR(IF(F28&gt;0,K28/F28*10,""),"")</f>
        <v/>
      </c>
      <c r="O28" s="141">
        <f t="shared" si="1"/>
        <v>0</v>
      </c>
      <c r="P28" s="117"/>
      <c r="Q28" s="3" t="s">
        <v>161</v>
      </c>
    </row>
    <row r="29" spans="1:17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65" t="e">
        <v>#VALUE!</v>
      </c>
      <c r="E29" s="240">
        <f>IFERROR(D29/C29*100,0)</f>
        <v>0</v>
      </c>
      <c r="F29" s="230" t="e">
        <v>#VALUE!</v>
      </c>
      <c r="G29" s="84" t="str">
        <f>IFERROR(D29-F29,"")</f>
        <v/>
      </c>
      <c r="H29" s="309"/>
      <c r="I29" s="131" t="e">
        <v>#VALUE!</v>
      </c>
      <c r="J29" s="335" t="str">
        <f>IFERROR(I29/H29*100,"")</f>
        <v/>
      </c>
      <c r="K29" s="240" t="e">
        <v>#VALUE!</v>
      </c>
      <c r="L29" s="248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3" t="s">
        <v>160</v>
      </c>
    </row>
    <row r="30" spans="1:17" s="1" customFormat="1" ht="15.75" x14ac:dyDescent="0.2">
      <c r="A30" s="101">
        <f t="shared" si="0"/>
        <v>2.6478735699999998</v>
      </c>
      <c r="B30" s="205" t="s">
        <v>22</v>
      </c>
      <c r="C30" s="206">
        <v>2.57</v>
      </c>
      <c r="D30" s="165">
        <v>2.6478735699999998</v>
      </c>
      <c r="E30" s="240">
        <f>IFERROR(D30/C30*100,0)</f>
        <v>103.03009999999999</v>
      </c>
      <c r="F30" s="230">
        <v>2.1553399999999998</v>
      </c>
      <c r="G30" s="83">
        <f>IFERROR(D30-F30,"")</f>
        <v>0.49253356999999998</v>
      </c>
      <c r="H30" s="308">
        <v>4</v>
      </c>
      <c r="I30" s="131">
        <v>5.4045100000000001</v>
      </c>
      <c r="J30" s="338">
        <f>IFERROR(I30/H30*100,"")</f>
        <v>135.11275000000001</v>
      </c>
      <c r="K30" s="240">
        <v>2.8178999999999998</v>
      </c>
      <c r="L30" s="243">
        <f>IFERROR(I30-K30,"")</f>
        <v>2.5866100000000003</v>
      </c>
      <c r="M30" s="95">
        <f>IFERROR(IF(D30&gt;0,I30/D30*10,""),"")</f>
        <v>20.410755487846046</v>
      </c>
      <c r="N30" s="74">
        <f>IFERROR(IF(F30&gt;0,K30/F30*10,""),"")</f>
        <v>13.074039362699157</v>
      </c>
      <c r="O30" s="99">
        <f t="shared" si="1"/>
        <v>7.3367161251468893</v>
      </c>
      <c r="P30" s="117"/>
      <c r="Q30" s="3" t="s">
        <v>160</v>
      </c>
    </row>
    <row r="31" spans="1:17" s="1" customFormat="1" ht="15.75" x14ac:dyDescent="0.2">
      <c r="A31" s="101">
        <f t="shared" si="0"/>
        <v>53.084198423000011</v>
      </c>
      <c r="B31" s="205" t="s">
        <v>83</v>
      </c>
      <c r="C31" s="206">
        <v>51.733510000000003</v>
      </c>
      <c r="D31" s="165">
        <v>53.084198423000011</v>
      </c>
      <c r="E31" s="240">
        <f>IFERROR(D31/C31*100,0)</f>
        <v>102.61085788109101</v>
      </c>
      <c r="F31" s="230">
        <v>44.920760000000001</v>
      </c>
      <c r="G31" s="84">
        <f>IFERROR(D31-F31,"")</f>
        <v>8.1634384230000094</v>
      </c>
      <c r="H31" s="309">
        <v>160</v>
      </c>
      <c r="I31" s="131">
        <v>172.99785</v>
      </c>
      <c r="J31" s="335">
        <f>IFERROR(I31/H31*100,"")</f>
        <v>108.12365625</v>
      </c>
      <c r="K31" s="240">
        <v>157.83169000000001</v>
      </c>
      <c r="L31" s="248">
        <f>IFERROR(I31-K31,"")</f>
        <v>15.166159999999991</v>
      </c>
      <c r="M31" s="95">
        <f>IFERROR(IF(D31&gt;0,I31/D31*10,""),"")</f>
        <v>32.589330749891197</v>
      </c>
      <c r="N31" s="75">
        <f>IFERROR(IF(F31&gt;0,K31/F31*10,""),"")</f>
        <v>35.135578739095244</v>
      </c>
      <c r="O31" s="141">
        <f t="shared" si="1"/>
        <v>-2.5462479892040477</v>
      </c>
      <c r="P31" s="117"/>
      <c r="Q31" s="3" t="s">
        <v>160</v>
      </c>
    </row>
    <row r="32" spans="1:17" s="1" customFormat="1" ht="15.75" x14ac:dyDescent="0.2">
      <c r="A32" s="101">
        <f t="shared" si="0"/>
        <v>5.1628383110000007</v>
      </c>
      <c r="B32" s="205" t="s">
        <v>23</v>
      </c>
      <c r="C32" s="206">
        <v>5.2229999999999999</v>
      </c>
      <c r="D32" s="165">
        <v>5.1628383110000007</v>
      </c>
      <c r="E32" s="240">
        <f>IFERROR(D32/C32*100,0)</f>
        <v>98.848139211181334</v>
      </c>
      <c r="F32" s="230">
        <v>3.1784699999999999</v>
      </c>
      <c r="G32" s="83">
        <f>IFERROR(D32-F32,"")</f>
        <v>1.9843683110000008</v>
      </c>
      <c r="H32" s="308">
        <v>12</v>
      </c>
      <c r="I32" s="131">
        <v>14.96618</v>
      </c>
      <c r="J32" s="338">
        <f>IFERROR(I32/H32*100,"")</f>
        <v>124.71816666666666</v>
      </c>
      <c r="K32" s="240">
        <v>7.8921400000000004</v>
      </c>
      <c r="L32" s="243">
        <f>IFERROR(I32-K32,"")</f>
        <v>7.0740399999999992</v>
      </c>
      <c r="M32" s="95">
        <f>IFERROR(IF(D32&gt;0,I32/D32*10,""),"")</f>
        <v>28.988279505311816</v>
      </c>
      <c r="N32" s="74">
        <f>IFERROR(IF(F32&gt;0,K32/F32*10,""),"")</f>
        <v>24.829996822370511</v>
      </c>
      <c r="O32" s="99">
        <f t="shared" si="1"/>
        <v>4.1582826829413051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65">
        <v>0</v>
      </c>
      <c r="E33" s="240">
        <f>IFERROR(D33/C33*100,0)</f>
        <v>0</v>
      </c>
      <c r="F33" s="230">
        <v>0</v>
      </c>
      <c r="G33" s="84">
        <f>IFERROR(D33-F33,"")</f>
        <v>0</v>
      </c>
      <c r="H33" s="309"/>
      <c r="I33" s="131">
        <v>0</v>
      </c>
      <c r="J33" s="335" t="str">
        <f>IFERROR(I33/H33*100,"")</f>
        <v/>
      </c>
      <c r="K33" s="240">
        <v>0</v>
      </c>
      <c r="L33" s="248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3" t="s">
        <v>160</v>
      </c>
    </row>
    <row r="34" spans="1:17" s="1" customFormat="1" ht="15.75" x14ac:dyDescent="0.2">
      <c r="A34" s="101">
        <f t="shared" si="0"/>
        <v>2.859085275</v>
      </c>
      <c r="B34" s="205" t="s">
        <v>25</v>
      </c>
      <c r="C34" s="206">
        <v>3.49</v>
      </c>
      <c r="D34" s="165">
        <v>2.859085275</v>
      </c>
      <c r="E34" s="240">
        <f>IFERROR(D34/C34*100,0)</f>
        <v>81.922214183381087</v>
      </c>
      <c r="F34" s="230">
        <v>2.2967400000000002</v>
      </c>
      <c r="G34" s="84">
        <f>IFERROR(D34-F34,"")</f>
        <v>0.56234527499999976</v>
      </c>
      <c r="H34" s="309">
        <v>5.2</v>
      </c>
      <c r="I34" s="131">
        <v>6.5589399999999998</v>
      </c>
      <c r="J34" s="335">
        <f>IFERROR(I34/H34*100,"")</f>
        <v>126.13346153846152</v>
      </c>
      <c r="K34" s="240">
        <v>2.7027600000000001</v>
      </c>
      <c r="L34" s="248">
        <f>IFERROR(I34-K34,"")</f>
        <v>3.8561799999999997</v>
      </c>
      <c r="M34" s="95">
        <f>IFERROR(IF(D34&gt;0,I34/D34*10,""),"")</f>
        <v>22.940693855310069</v>
      </c>
      <c r="N34" s="75">
        <f>IFERROR(IF(F34&gt;0,K34/F34*10,""),"")</f>
        <v>11.767810026385224</v>
      </c>
      <c r="O34" s="141">
        <f t="shared" si="1"/>
        <v>11.172883828924846</v>
      </c>
      <c r="P34" s="117"/>
      <c r="Q34" s="3" t="s">
        <v>160</v>
      </c>
    </row>
    <row r="35" spans="1:17" s="1" customFormat="1" ht="15.75" x14ac:dyDescent="0.2">
      <c r="A35" s="101">
        <f t="shared" si="0"/>
        <v>17.120511717000003</v>
      </c>
      <c r="B35" s="205" t="s">
        <v>26</v>
      </c>
      <c r="C35" s="206">
        <v>18.396000000000001</v>
      </c>
      <c r="D35" s="165">
        <v>17.120511717000003</v>
      </c>
      <c r="E35" s="240">
        <f>IFERROR(D35/C35*100,0)</f>
        <v>93.066491177429896</v>
      </c>
      <c r="F35" s="230">
        <v>13.39462</v>
      </c>
      <c r="G35" s="83">
        <f>IFERROR(D35-F35,"")</f>
        <v>3.7258917170000032</v>
      </c>
      <c r="H35" s="308">
        <v>33.299999999999997</v>
      </c>
      <c r="I35" s="131">
        <v>36.501400000000004</v>
      </c>
      <c r="J35" s="338">
        <f>IFERROR(I35/H35*100,"")</f>
        <v>109.61381381381383</v>
      </c>
      <c r="K35" s="240">
        <v>26.405439999999999</v>
      </c>
      <c r="L35" s="243">
        <f>IFERROR(I35-K35,"")</f>
        <v>10.095960000000005</v>
      </c>
      <c r="M35" s="95">
        <f>IFERROR(IF(D35&gt;0,I35/D35*10,""),"")</f>
        <v>21.320273951715784</v>
      </c>
      <c r="N35" s="74">
        <f>IFERROR(IF(F35&gt;0,K35/F35*10,""),"")</f>
        <v>19.713467048710601</v>
      </c>
      <c r="O35" s="99">
        <f t="shared" si="1"/>
        <v>1.6068069030051824</v>
      </c>
      <c r="P35" s="117"/>
      <c r="Q35" s="3" t="s">
        <v>160</v>
      </c>
    </row>
    <row r="36" spans="1:17" s="13" customFormat="1" ht="15.75" customHeight="1" x14ac:dyDescent="0.25">
      <c r="A36" s="101">
        <f t="shared" si="0"/>
        <v>152.483517699</v>
      </c>
      <c r="B36" s="203" t="s">
        <v>59</v>
      </c>
      <c r="C36" s="204">
        <v>151.4453125</v>
      </c>
      <c r="D36" s="226">
        <v>152.483517699</v>
      </c>
      <c r="E36" s="78">
        <f>IFERROR(D36/C36*100,0)</f>
        <v>100.68553141847821</v>
      </c>
      <c r="F36" s="130">
        <v>66.169139999999999</v>
      </c>
      <c r="G36" s="82">
        <f>IFERROR(D36-F36,"")</f>
        <v>86.314377699000005</v>
      </c>
      <c r="H36" s="307">
        <v>248.29599999999999</v>
      </c>
      <c r="I36" s="130">
        <v>470.14389000000006</v>
      </c>
      <c r="J36" s="341">
        <f>IFERROR(I36/H36*100,"")</f>
        <v>189.34815301092246</v>
      </c>
      <c r="K36" s="241">
        <v>167.03379999999999</v>
      </c>
      <c r="L36" s="247">
        <f>IFERROR(I36-K36,"")</f>
        <v>303.11009000000007</v>
      </c>
      <c r="M36" s="94">
        <f>IFERROR(IF(D36&gt;0,I36/D36*10,""),"")</f>
        <v>30.83243993151158</v>
      </c>
      <c r="N36" s="73">
        <f>IFERROR(IF(F36&gt;0,K36/F36*10,""),"")</f>
        <v>25.243459413255177</v>
      </c>
      <c r="O36" s="98">
        <f t="shared" si="1"/>
        <v>5.5889805182564025</v>
      </c>
      <c r="P36" s="117"/>
      <c r="Q36" s="3" t="s">
        <v>160</v>
      </c>
    </row>
    <row r="37" spans="1:17" s="17" customFormat="1" ht="15.75" x14ac:dyDescent="0.2">
      <c r="A37" s="101">
        <f t="shared" si="0"/>
        <v>10.911917891</v>
      </c>
      <c r="B37" s="205" t="s">
        <v>84</v>
      </c>
      <c r="C37" s="206">
        <v>10.8005</v>
      </c>
      <c r="D37" s="165">
        <v>10.911917891</v>
      </c>
      <c r="E37" s="240">
        <f>IFERROR(D37/C37*100,0)</f>
        <v>101.03159937965836</v>
      </c>
      <c r="F37" s="230">
        <v>8.2486700000000006</v>
      </c>
      <c r="G37" s="84">
        <f>IFERROR(D37-F37,"")</f>
        <v>2.6632478909999993</v>
      </c>
      <c r="H37" s="309">
        <v>20.143000000000001</v>
      </c>
      <c r="I37" s="131">
        <v>29.983870000000003</v>
      </c>
      <c r="J37" s="335">
        <f>IFERROR(I37/H37*100,"")</f>
        <v>148.85503648910293</v>
      </c>
      <c r="K37" s="240">
        <v>16.180199999999999</v>
      </c>
      <c r="L37" s="248">
        <f>IFERROR(I37-K37,"")</f>
        <v>13.803670000000004</v>
      </c>
      <c r="M37" s="95">
        <f>IFERROR(IF(D37&gt;0,I37/D37*10,""),"")</f>
        <v>27.478093493289833</v>
      </c>
      <c r="N37" s="75">
        <f>IFERROR(IF(F37&gt;0,K37/F37*10,""),"")</f>
        <v>19.615525896902163</v>
      </c>
      <c r="O37" s="141">
        <f t="shared" si="1"/>
        <v>7.8625675963876702</v>
      </c>
      <c r="P37" s="117"/>
      <c r="Q37" s="3" t="s">
        <v>160</v>
      </c>
    </row>
    <row r="38" spans="1:17" s="1" customFormat="1" ht="15.75" x14ac:dyDescent="0.2">
      <c r="A38" s="101">
        <f t="shared" si="0"/>
        <v>1.914299258</v>
      </c>
      <c r="B38" s="205" t="s">
        <v>85</v>
      </c>
      <c r="C38" s="206">
        <v>1.8901699999999999</v>
      </c>
      <c r="D38" s="165">
        <v>1.914299258</v>
      </c>
      <c r="E38" s="240">
        <f>IFERROR(D38/C38*100,0)</f>
        <v>101.27656549410899</v>
      </c>
      <c r="F38" s="230">
        <v>0</v>
      </c>
      <c r="G38" s="84">
        <f>IFERROR(D38-F38,"")</f>
        <v>1.914299258</v>
      </c>
      <c r="H38" s="309">
        <v>2</v>
      </c>
      <c r="I38" s="131">
        <v>4.8883999999999999</v>
      </c>
      <c r="J38" s="335">
        <f>IFERROR(I38/H38*100,"")</f>
        <v>244.42</v>
      </c>
      <c r="K38" s="240">
        <v>0</v>
      </c>
      <c r="L38" s="248">
        <f>IFERROR(I38-K38,"")</f>
        <v>4.8883999999999999</v>
      </c>
      <c r="M38" s="95">
        <f>IFERROR(IF(D38&gt;0,I38/D38*10,""),"")</f>
        <v>25.536237239663603</v>
      </c>
      <c r="N38" s="75" t="str">
        <f>IFERROR(IF(F38&gt;0,K38/F38*10,""),"")</f>
        <v/>
      </c>
      <c r="O38" s="141">
        <f t="shared" si="1"/>
        <v>0</v>
      </c>
      <c r="P38" s="117"/>
      <c r="Q38" s="3" t="s">
        <v>160</v>
      </c>
    </row>
    <row r="39" spans="1:17" s="3" customFormat="1" ht="15.75" x14ac:dyDescent="0.2">
      <c r="A39" s="101">
        <f t="shared" si="0"/>
        <v>11.848461499999999</v>
      </c>
      <c r="B39" s="207" t="s">
        <v>63</v>
      </c>
      <c r="C39" s="206">
        <v>12.2740185</v>
      </c>
      <c r="D39" s="165">
        <v>11.848461499999999</v>
      </c>
      <c r="E39" s="240">
        <f>IFERROR(D39/C39*100,0)</f>
        <v>96.532863299823106</v>
      </c>
      <c r="F39" s="230">
        <v>7.8244699999999998</v>
      </c>
      <c r="G39" s="85">
        <f>IFERROR(D39-F39,"")</f>
        <v>4.0239914999999993</v>
      </c>
      <c r="H39" s="310">
        <v>19.872999999999998</v>
      </c>
      <c r="I39" s="131">
        <v>24.643999999999998</v>
      </c>
      <c r="J39" s="342">
        <f>IFERROR(I39/H39*100,"")</f>
        <v>124.00744729029336</v>
      </c>
      <c r="K39" s="240">
        <v>13.231</v>
      </c>
      <c r="L39" s="249">
        <f>IFERROR(I39-K39,"")</f>
        <v>11.412999999999998</v>
      </c>
      <c r="M39" s="96">
        <f>IFERROR(IF(D39&gt;0,I39/D39*10,""),"")</f>
        <v>20.799324874372932</v>
      </c>
      <c r="N39" s="75">
        <f>IFERROR(IF(F39&gt;0,K39/F39*10,""),"")</f>
        <v>16.909771524461082</v>
      </c>
      <c r="O39" s="141">
        <f t="shared" si="1"/>
        <v>3.88955334991185</v>
      </c>
      <c r="P39" s="117"/>
      <c r="Q39" s="3" t="s">
        <v>160</v>
      </c>
    </row>
    <row r="40" spans="1:17" s="1" customFormat="1" ht="15.75" x14ac:dyDescent="0.2">
      <c r="A40" s="101">
        <f t="shared" si="0"/>
        <v>91.078608400000007</v>
      </c>
      <c r="B40" s="205" t="s">
        <v>27</v>
      </c>
      <c r="C40" s="206">
        <v>88.479994000000005</v>
      </c>
      <c r="D40" s="165">
        <v>91.078608400000007</v>
      </c>
      <c r="E40" s="240">
        <f>IFERROR(D40/C40*100,0)</f>
        <v>102.93695137456722</v>
      </c>
      <c r="F40" s="230">
        <v>47.519489999999998</v>
      </c>
      <c r="G40" s="84">
        <f>IFERROR(D40-F40,"")</f>
        <v>43.55911840000001</v>
      </c>
      <c r="H40" s="309">
        <v>194.1</v>
      </c>
      <c r="I40" s="131">
        <v>300.98</v>
      </c>
      <c r="J40" s="335">
        <f>IFERROR(I40/H40*100,"")</f>
        <v>155.06439979392067</v>
      </c>
      <c r="K40" s="240">
        <v>131.19900000000001</v>
      </c>
      <c r="L40" s="248">
        <f>IFERROR(I40-K40,"")</f>
        <v>169.78100000000001</v>
      </c>
      <c r="M40" s="95">
        <f>IFERROR(IF(D40&gt;0,I40/D40*10,""),"")</f>
        <v>33.046179041093033</v>
      </c>
      <c r="N40" s="75">
        <f>IFERROR(IF(F40&gt;0,K40/F40*10,""),"")</f>
        <v>27.609513485940194</v>
      </c>
      <c r="O40" s="141">
        <f t="shared" si="1"/>
        <v>5.4366655551528389</v>
      </c>
      <c r="P40" s="117"/>
      <c r="Q40" s="3" t="s">
        <v>160</v>
      </c>
    </row>
    <row r="41" spans="1:17" s="1" customFormat="1" ht="15" hidden="1" customHeight="1" x14ac:dyDescent="0.2">
      <c r="A41" s="101" t="str">
        <f t="shared" si="0"/>
        <v>x</v>
      </c>
      <c r="B41" s="205" t="s">
        <v>28</v>
      </c>
      <c r="C41" s="206">
        <v>0.21</v>
      </c>
      <c r="D41" s="165">
        <v>0</v>
      </c>
      <c r="E41" s="240">
        <f>IFERROR(D41/C41*100,0)</f>
        <v>0</v>
      </c>
      <c r="F41" s="230">
        <v>0</v>
      </c>
      <c r="G41" s="83">
        <f>IFERROR(D41-F41,"")</f>
        <v>0</v>
      </c>
      <c r="H41" s="308"/>
      <c r="I41" s="131">
        <v>0</v>
      </c>
      <c r="J41" s="338" t="str">
        <f>IFERROR(I41/H41*100,"")</f>
        <v/>
      </c>
      <c r="K41" s="240">
        <v>0</v>
      </c>
      <c r="L41" s="243">
        <f>IFERROR(I41-K41,"")</f>
        <v>0</v>
      </c>
      <c r="M41" s="95" t="str">
        <f>IFERROR(IF(D41&gt;0,I41/D41*10,""),"")</f>
        <v/>
      </c>
      <c r="N41" s="74" t="str">
        <f>IFERROR(IF(F41&gt;0,K41/F41*10,""),"")</f>
        <v/>
      </c>
      <c r="O41" s="99">
        <f t="shared" si="1"/>
        <v>0</v>
      </c>
      <c r="P41" s="117"/>
      <c r="Q41" s="3" t="s">
        <v>160</v>
      </c>
    </row>
    <row r="42" spans="1:17" s="1" customFormat="1" ht="15" customHeight="1" x14ac:dyDescent="0.2">
      <c r="A42" s="101">
        <f t="shared" si="0"/>
        <v>3.3999932999999998</v>
      </c>
      <c r="B42" s="205" t="s">
        <v>29</v>
      </c>
      <c r="C42" s="206">
        <v>3.8005</v>
      </c>
      <c r="D42" s="165">
        <v>3.3999932999999998</v>
      </c>
      <c r="E42" s="240">
        <f>IFERROR(D42/C42*100,0)</f>
        <v>89.461736613603478</v>
      </c>
      <c r="F42" s="230">
        <v>0.1111</v>
      </c>
      <c r="G42" s="83">
        <f>IFERROR(D42-F42,"")</f>
        <v>3.2888932999999998</v>
      </c>
      <c r="H42" s="308">
        <v>2.1800000000000002</v>
      </c>
      <c r="I42" s="131">
        <v>2.6562999999999999</v>
      </c>
      <c r="J42" s="338">
        <f>IFERROR(I42/H42*100,"")</f>
        <v>121.848623853211</v>
      </c>
      <c r="K42" s="240">
        <v>0.1313</v>
      </c>
      <c r="L42" s="243">
        <f>IFERROR(I42-K42,"")</f>
        <v>2.5249999999999999</v>
      </c>
      <c r="M42" s="95">
        <f>IFERROR(IF(D42&gt;0,I42/D42*10,""),"")</f>
        <v>7.8126624543642489</v>
      </c>
      <c r="N42" s="75">
        <f>IFERROR(IF(F42&gt;0,K42/F42*10,""),"")</f>
        <v>11.818181818181818</v>
      </c>
      <c r="O42" s="141">
        <f t="shared" si="1"/>
        <v>-4.0055193638175695</v>
      </c>
      <c r="P42" s="117"/>
      <c r="Q42" s="3" t="s">
        <v>160</v>
      </c>
    </row>
    <row r="43" spans="1:17" s="1" customFormat="1" ht="15.75" x14ac:dyDescent="0.2">
      <c r="A43" s="101">
        <f t="shared" si="0"/>
        <v>33.330237350000004</v>
      </c>
      <c r="B43" s="205" t="s">
        <v>30</v>
      </c>
      <c r="C43" s="206">
        <v>33.990130000000001</v>
      </c>
      <c r="D43" s="165">
        <v>33.330237350000004</v>
      </c>
      <c r="E43" s="240">
        <f>IFERROR(D43/C43*100,0)</f>
        <v>98.058575680646129</v>
      </c>
      <c r="F43" s="230">
        <v>2.4654099999999999</v>
      </c>
      <c r="G43" s="84">
        <f>IFERROR(D43-F43,"")</f>
        <v>30.864827350000006</v>
      </c>
      <c r="H43" s="309">
        <v>10</v>
      </c>
      <c r="I43" s="131">
        <v>106.99132</v>
      </c>
      <c r="J43" s="335">
        <f>IFERROR(I43/H43*100,"")</f>
        <v>1069.9132</v>
      </c>
      <c r="K43" s="240">
        <v>6.2923000000000009</v>
      </c>
      <c r="L43" s="248">
        <f>IFERROR(I43-K43,"")</f>
        <v>100.69902</v>
      </c>
      <c r="M43" s="95">
        <f>IFERROR(IF(D43&gt;0,I43/D43*10,""),"")</f>
        <v>32.10037746700894</v>
      </c>
      <c r="N43" s="75">
        <f>IFERROR(IF(F43&gt;0,K43/F43*10,""),"")</f>
        <v>25.522326915198693</v>
      </c>
      <c r="O43" s="141">
        <f t="shared" si="1"/>
        <v>6.5780505518102466</v>
      </c>
      <c r="P43" s="117"/>
      <c r="Q43" s="3" t="s">
        <v>160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/>
      <c r="D44" s="165">
        <v>0</v>
      </c>
      <c r="E44" s="240">
        <f>IFERROR(D44/C44*100,0)</f>
        <v>0</v>
      </c>
      <c r="F44" s="230">
        <v>0</v>
      </c>
      <c r="G44" s="84">
        <f>IFERROR(D44-F44,"")</f>
        <v>0</v>
      </c>
      <c r="H44" s="309"/>
      <c r="I44" s="131">
        <v>0</v>
      </c>
      <c r="J44" s="335" t="str">
        <f>IFERROR(I44/H44*100,"")</f>
        <v/>
      </c>
      <c r="K44" s="240">
        <v>0</v>
      </c>
      <c r="L44" s="248">
        <f>IFERROR(I44-K44,"")</f>
        <v>0</v>
      </c>
      <c r="M44" s="95" t="str">
        <f>IFERROR(IF(D44&gt;0,I44/D44*10,""),"")</f>
        <v/>
      </c>
      <c r="N44" s="75" t="str">
        <f>IFERROR(IF(F44&gt;0,K44/F44*10,""),"")</f>
        <v/>
      </c>
      <c r="O44" s="141">
        <f t="shared" si="1"/>
        <v>0</v>
      </c>
      <c r="P44" s="117"/>
      <c r="Q44" s="3" t="s">
        <v>160</v>
      </c>
    </row>
    <row r="45" spans="1:17" s="13" customFormat="1" ht="15.75" customHeight="1" x14ac:dyDescent="0.25">
      <c r="A45" s="101">
        <f t="shared" si="0"/>
        <v>172.05820639800001</v>
      </c>
      <c r="B45" s="203" t="s">
        <v>62</v>
      </c>
      <c r="C45" s="204">
        <v>199.22107099999999</v>
      </c>
      <c r="D45" s="226">
        <v>172.05820639800001</v>
      </c>
      <c r="E45" s="78">
        <f>IFERROR(D45/C45*100,0)</f>
        <v>86.365466029444249</v>
      </c>
      <c r="F45" s="130">
        <v>41.621090000000002</v>
      </c>
      <c r="G45" s="86">
        <f>IFERROR(D45-F45,"")</f>
        <v>130.437116398</v>
      </c>
      <c r="H45" s="311">
        <v>251.79999999999998</v>
      </c>
      <c r="I45" s="130">
        <v>354.65544</v>
      </c>
      <c r="J45" s="336">
        <f>IFERROR(I45/H45*100,"")</f>
        <v>140.84806989674345</v>
      </c>
      <c r="K45" s="241">
        <v>58.863810000000001</v>
      </c>
      <c r="L45" s="250">
        <f>IFERROR(I45-K45,"")</f>
        <v>295.79163</v>
      </c>
      <c r="M45" s="94">
        <f>IFERROR(IF(D45&gt;0,I45/D45*10,""),"")</f>
        <v>20.612526854988911</v>
      </c>
      <c r="N45" s="76">
        <f>IFERROR(IF(F45&gt;0,K45/F45*10,""),"")</f>
        <v>14.142784343225994</v>
      </c>
      <c r="O45" s="140">
        <f t="shared" si="1"/>
        <v>6.4697425117629166</v>
      </c>
      <c r="P45" s="158"/>
      <c r="Q45" s="112" t="s">
        <v>160</v>
      </c>
    </row>
    <row r="46" spans="1:17" s="1" customFormat="1" ht="15" hidden="1" customHeight="1" x14ac:dyDescent="0.2">
      <c r="A46" s="101" t="str">
        <f t="shared" si="0"/>
        <v>x</v>
      </c>
      <c r="B46" s="205" t="s">
        <v>86</v>
      </c>
      <c r="C46" s="206">
        <v>0.14699999999999999</v>
      </c>
      <c r="D46" s="165">
        <v>0</v>
      </c>
      <c r="E46" s="240">
        <f>IFERROR(D46/C46*100,0)</f>
        <v>0</v>
      </c>
      <c r="F46" s="230">
        <v>0</v>
      </c>
      <c r="G46" s="84">
        <f>IFERROR(D46-F46,"")</f>
        <v>0</v>
      </c>
      <c r="H46" s="309"/>
      <c r="I46" s="131">
        <v>0</v>
      </c>
      <c r="J46" s="335" t="str">
        <f>IFERROR(I46/H46*100,"")</f>
        <v/>
      </c>
      <c r="K46" s="240">
        <v>0</v>
      </c>
      <c r="L46" s="248">
        <f>IFERROR(I46-K46,"")</f>
        <v>0</v>
      </c>
      <c r="M46" s="95" t="str">
        <f>IFERROR(IF(D46&gt;0,I46/D46*10,""),"")</f>
        <v/>
      </c>
      <c r="N46" s="75" t="str">
        <f>IFERROR(IF(F46&gt;0,K46/F46*10,""),"")</f>
        <v/>
      </c>
      <c r="O46" s="141">
        <f t="shared" si="1"/>
        <v>0</v>
      </c>
      <c r="P46" s="117"/>
      <c r="Q46" s="3" t="s">
        <v>160</v>
      </c>
    </row>
    <row r="47" spans="1:17" s="1" customFormat="1" ht="15.75" x14ac:dyDescent="0.2">
      <c r="A47" s="101">
        <f t="shared" si="0"/>
        <v>1.6350876870000002</v>
      </c>
      <c r="B47" s="205" t="s">
        <v>87</v>
      </c>
      <c r="C47" s="206">
        <v>1.587</v>
      </c>
      <c r="D47" s="165">
        <v>1.6350876870000002</v>
      </c>
      <c r="E47" s="240">
        <f>IFERROR(D47/C47*100,0)</f>
        <v>103.03010000000002</v>
      </c>
      <c r="F47" s="230">
        <v>0.20200000000000001</v>
      </c>
      <c r="G47" s="84">
        <f>IFERROR(D47-F47,"")</f>
        <v>1.4330876870000002</v>
      </c>
      <c r="H47" s="309">
        <v>3</v>
      </c>
      <c r="I47" s="131">
        <v>3.3329999999999997</v>
      </c>
      <c r="J47" s="335">
        <f>IFERROR(I47/H47*100,"")</f>
        <v>111.1</v>
      </c>
      <c r="K47" s="240">
        <v>0.36359999999999998</v>
      </c>
      <c r="L47" s="248">
        <f>IFERROR(I47-K47,"")</f>
        <v>2.9693999999999998</v>
      </c>
      <c r="M47" s="95">
        <f>IFERROR(IF(D47&gt;0,I47/D47*10,""),"")</f>
        <v>20.384227870465267</v>
      </c>
      <c r="N47" s="75">
        <f>IFERROR(IF(F47&gt;0,K47/F47*10,""),"")</f>
        <v>18</v>
      </c>
      <c r="O47" s="141">
        <f t="shared" si="1"/>
        <v>2.3842278704652671</v>
      </c>
      <c r="P47" s="117"/>
      <c r="Q47" s="3" t="s">
        <v>160</v>
      </c>
    </row>
    <row r="48" spans="1:17" s="1" customFormat="1" ht="15.75" x14ac:dyDescent="0.2">
      <c r="A48" s="101">
        <f t="shared" si="0"/>
        <v>4.8403540980000006</v>
      </c>
      <c r="B48" s="205" t="s">
        <v>88</v>
      </c>
      <c r="C48" s="206">
        <v>5.891</v>
      </c>
      <c r="D48" s="165">
        <v>4.8403540980000006</v>
      </c>
      <c r="E48" s="240">
        <f>IFERROR(D48/C48*100,0)</f>
        <v>82.165236767951129</v>
      </c>
      <c r="F48" s="230">
        <v>2.4845999999999999</v>
      </c>
      <c r="G48" s="84">
        <f>IFERROR(D48-F48,"")</f>
        <v>2.3557540980000007</v>
      </c>
      <c r="H48" s="309">
        <v>4.5</v>
      </c>
      <c r="I48" s="131">
        <v>9.09</v>
      </c>
      <c r="J48" s="335">
        <f>IFERROR(I48/H48*100,"")</f>
        <v>202</v>
      </c>
      <c r="K48" s="240">
        <v>4.8379000000000003</v>
      </c>
      <c r="L48" s="248">
        <f>IFERROR(I48-K48,"")</f>
        <v>4.2520999999999995</v>
      </c>
      <c r="M48" s="95">
        <f>IFERROR(IF(D48&gt;0,I48/D48*10,""),"")</f>
        <v>18.779617804730282</v>
      </c>
      <c r="N48" s="75">
        <f>IFERROR(IF(F48&gt;0,K48/F48*10,""),"")</f>
        <v>19.471544715447155</v>
      </c>
      <c r="O48" s="141">
        <f t="shared" si="1"/>
        <v>-0.69192691071687307</v>
      </c>
      <c r="P48" s="117"/>
      <c r="Q48" s="3" t="s">
        <v>160</v>
      </c>
    </row>
    <row r="49" spans="1:17" s="1" customFormat="1" ht="15" customHeight="1" x14ac:dyDescent="0.2">
      <c r="A49" s="101">
        <f t="shared" si="0"/>
        <v>0.43272642</v>
      </c>
      <c r="B49" s="205" t="s">
        <v>89</v>
      </c>
      <c r="C49" s="206">
        <v>0.42</v>
      </c>
      <c r="D49" s="165">
        <v>0.43272642</v>
      </c>
      <c r="E49" s="240">
        <f>IFERROR(D49/C49*100,0)</f>
        <v>103.03010000000002</v>
      </c>
      <c r="F49" s="230">
        <v>0.30299999999999999</v>
      </c>
      <c r="G49" s="84">
        <f>IFERROR(D49-F49,"")</f>
        <v>0.12972642000000001</v>
      </c>
      <c r="H49" s="309">
        <v>1.3</v>
      </c>
      <c r="I49" s="131">
        <v>0.94536000000000009</v>
      </c>
      <c r="J49" s="335">
        <f>IFERROR(I49/H49*100,"")</f>
        <v>72.720000000000013</v>
      </c>
      <c r="K49" s="240">
        <v>0.62721000000000005</v>
      </c>
      <c r="L49" s="251">
        <f>IFERROR(I49-K49,"")</f>
        <v>0.31815000000000004</v>
      </c>
      <c r="M49" s="95">
        <f>IFERROR(IF(D49&gt;0,I49/D49*10,""),"")</f>
        <v>21.846597672497094</v>
      </c>
      <c r="N49" s="75">
        <f>IFERROR(IF(F49&gt;0,K49/F49*10,""),"")</f>
        <v>20.700000000000003</v>
      </c>
      <c r="O49" s="141">
        <f t="shared" si="1"/>
        <v>1.1465976724970908</v>
      </c>
      <c r="P49" s="117"/>
      <c r="Q49" s="3" t="s">
        <v>160</v>
      </c>
    </row>
    <row r="50" spans="1:17" s="1" customFormat="1" ht="15.75" x14ac:dyDescent="0.2">
      <c r="A50" s="101">
        <f t="shared" si="0"/>
        <v>16.381785900000001</v>
      </c>
      <c r="B50" s="205" t="s">
        <v>101</v>
      </c>
      <c r="C50" s="206">
        <v>16.131</v>
      </c>
      <c r="D50" s="165">
        <v>16.381785900000001</v>
      </c>
      <c r="E50" s="240">
        <f>IFERROR(D50/C50*100,0)</f>
        <v>101.55468290868515</v>
      </c>
      <c r="F50" s="230">
        <v>1.8180000000000001</v>
      </c>
      <c r="G50" s="84">
        <f>IFERROR(D50-F50,"")</f>
        <v>14.563785900000001</v>
      </c>
      <c r="H50" s="309">
        <v>37.299999999999997</v>
      </c>
      <c r="I50" s="131">
        <v>32.764399999999995</v>
      </c>
      <c r="J50" s="335">
        <f>IFERROR(I50/H50*100,"")</f>
        <v>87.840214477211788</v>
      </c>
      <c r="K50" s="240">
        <v>3.8379999999999996</v>
      </c>
      <c r="L50" s="251">
        <f>IFERROR(I50-K50,"")</f>
        <v>28.926399999999994</v>
      </c>
      <c r="M50" s="95">
        <f>IFERROR(IF(D50&gt;0,I50/D50*10,""),"")</f>
        <v>20.000505561484594</v>
      </c>
      <c r="N50" s="75">
        <f>IFERROR(IF(F50&gt;0,K50/F50*10,""),"")</f>
        <v>21.111111111111107</v>
      </c>
      <c r="O50" s="141">
        <f t="shared" si="1"/>
        <v>-1.1106055496265128</v>
      </c>
      <c r="P50" s="117"/>
      <c r="Q50" s="3" t="s">
        <v>160</v>
      </c>
    </row>
    <row r="51" spans="1:17" s="1" customFormat="1" ht="15.75" x14ac:dyDescent="0.2">
      <c r="A51" s="101">
        <f t="shared" si="0"/>
        <v>37.568895664000003</v>
      </c>
      <c r="B51" s="205" t="s">
        <v>90</v>
      </c>
      <c r="C51" s="206">
        <v>37.966500000000003</v>
      </c>
      <c r="D51" s="165">
        <v>37.568895664000003</v>
      </c>
      <c r="E51" s="240">
        <f>IFERROR(D51/C51*100,0)</f>
        <v>98.952749566064824</v>
      </c>
      <c r="F51" s="230">
        <v>11.12818</v>
      </c>
      <c r="G51" s="84">
        <f>IFERROR(D51-F51,"")</f>
        <v>26.440715664000003</v>
      </c>
      <c r="H51" s="309">
        <v>45</v>
      </c>
      <c r="I51" s="131">
        <v>52.299819999999997</v>
      </c>
      <c r="J51" s="335">
        <f>IFERROR(I51/H51*100,"")</f>
        <v>116.22182222222222</v>
      </c>
      <c r="K51" s="240">
        <v>15.5641</v>
      </c>
      <c r="L51" s="251">
        <f>IFERROR(I51-K51,"")</f>
        <v>36.735720000000001</v>
      </c>
      <c r="M51" s="95">
        <f>IFERROR(IF(D51&gt;0,I51/D51*10,""),"")</f>
        <v>13.92104268055868</v>
      </c>
      <c r="N51" s="75">
        <f>IFERROR(IF(F51&gt;0,K51/F51*10,""),"")</f>
        <v>13.986204392811763</v>
      </c>
      <c r="O51" s="141">
        <f t="shared" si="1"/>
        <v>-6.5161712253082982E-2</v>
      </c>
      <c r="P51" s="117"/>
      <c r="Q51" s="3" t="s">
        <v>160</v>
      </c>
    </row>
    <row r="52" spans="1:17" s="1" customFormat="1" ht="15.75" x14ac:dyDescent="0.2">
      <c r="A52" s="101">
        <f t="shared" si="0"/>
        <v>111.19935662900001</v>
      </c>
      <c r="B52" s="205" t="s">
        <v>102</v>
      </c>
      <c r="C52" s="206">
        <v>137.07857100000001</v>
      </c>
      <c r="D52" s="165">
        <v>111.19935662900001</v>
      </c>
      <c r="E52" s="240">
        <f>IFERROR(D52/C52*100,0)</f>
        <v>81.120889879279517</v>
      </c>
      <c r="F52" s="230">
        <v>25.685310000000001</v>
      </c>
      <c r="G52" s="264">
        <f>IFERROR(D52-F52,"")</f>
        <v>85.514046629000006</v>
      </c>
      <c r="H52" s="309">
        <v>160.69999999999999</v>
      </c>
      <c r="I52" s="131">
        <v>256.22286000000003</v>
      </c>
      <c r="J52" s="335">
        <f>IFERROR(I52/H52*100,"")</f>
        <v>159.4417299315495</v>
      </c>
      <c r="K52" s="240">
        <v>33.632999999999996</v>
      </c>
      <c r="L52" s="252">
        <f>IFERROR(I52-K52,"")</f>
        <v>222.58986000000004</v>
      </c>
      <c r="M52" s="95">
        <f>IFERROR(IF(D52&gt;0,I52/D52*10,""),"")</f>
        <v>23.041757413655656</v>
      </c>
      <c r="N52" s="77">
        <f>IFERROR(IF(F52&gt;0,K52/F52*10,""),"")</f>
        <v>13.094255043057682</v>
      </c>
      <c r="O52" s="142">
        <f t="shared" si="1"/>
        <v>9.9475023705979737</v>
      </c>
      <c r="P52" s="117"/>
      <c r="Q52" s="3" t="s">
        <v>160</v>
      </c>
    </row>
    <row r="53" spans="1:17" s="13" customFormat="1" ht="15.75" customHeight="1" x14ac:dyDescent="0.25">
      <c r="A53" s="101">
        <f t="shared" si="0"/>
        <v>285.20483191700004</v>
      </c>
      <c r="B53" s="208" t="s">
        <v>31</v>
      </c>
      <c r="C53" s="209">
        <v>302.83139</v>
      </c>
      <c r="D53" s="227">
        <v>285.20483191700004</v>
      </c>
      <c r="E53" s="241">
        <f>IFERROR(D53/C53*100,0)</f>
        <v>94.179415125030474</v>
      </c>
      <c r="F53" s="132">
        <v>252.17680000000001</v>
      </c>
      <c r="G53" s="153">
        <f>IFERROR(D53-F53,"")</f>
        <v>33.028031917000021</v>
      </c>
      <c r="H53" s="313">
        <v>301.79200000000009</v>
      </c>
      <c r="I53" s="132">
        <v>489.13087999999993</v>
      </c>
      <c r="J53" s="337">
        <f>IFERROR(I53/H53*100,"")</f>
        <v>162.07549570565149</v>
      </c>
      <c r="K53" s="241">
        <v>236.48948000000001</v>
      </c>
      <c r="L53" s="253">
        <f>IFERROR(I53-K53,"")</f>
        <v>252.64139999999992</v>
      </c>
      <c r="M53" s="94">
        <f>IFERROR(IF(D53&gt;0,I53/D53*10,""),"")</f>
        <v>17.150161051350846</v>
      </c>
      <c r="N53" s="78">
        <f>IFERROR(IF(F53&gt;0,K53/F53*10,""),"")</f>
        <v>9.3779237423902586</v>
      </c>
      <c r="O53" s="143">
        <f t="shared" si="1"/>
        <v>7.7722373089605874</v>
      </c>
      <c r="P53" s="158"/>
      <c r="Q53" s="112" t="s">
        <v>160</v>
      </c>
    </row>
    <row r="54" spans="1:17" s="17" customFormat="1" ht="15.75" x14ac:dyDescent="0.2">
      <c r="A54" s="101">
        <f t="shared" si="0"/>
        <v>31.169696153000004</v>
      </c>
      <c r="B54" s="210" t="s">
        <v>91</v>
      </c>
      <c r="C54" s="206">
        <v>33.840000000000003</v>
      </c>
      <c r="D54" s="165">
        <v>31.169696153000004</v>
      </c>
      <c r="E54" s="240">
        <f>IFERROR(D54/C54*100,0)</f>
        <v>92.109031184988183</v>
      </c>
      <c r="F54" s="230">
        <v>27.371000000000002</v>
      </c>
      <c r="G54" s="265">
        <f>IFERROR(D54-F54,"")</f>
        <v>3.7986961530000016</v>
      </c>
      <c r="H54" s="308">
        <v>28.8</v>
      </c>
      <c r="I54" s="131">
        <v>48.563829999999996</v>
      </c>
      <c r="J54" s="338">
        <f>IFERROR(I54/H54*100,"")</f>
        <v>168.62440972222223</v>
      </c>
      <c r="K54" s="240">
        <v>25.946900000000003</v>
      </c>
      <c r="L54" s="254">
        <f>IFERROR(I54-K54,"")</f>
        <v>22.616929999999993</v>
      </c>
      <c r="M54" s="97">
        <f>IFERROR(IF(D54&gt;0,I54/D54*10,""),"")</f>
        <v>15.580463075937253</v>
      </c>
      <c r="N54" s="79">
        <f>IFERROR(IF(F54&gt;0,K54/F54*10,""),"")</f>
        <v>9.4797047970479706</v>
      </c>
      <c r="O54" s="144">
        <f t="shared" si="1"/>
        <v>6.1007582788892822</v>
      </c>
      <c r="P54" s="117"/>
      <c r="Q54" s="3" t="s">
        <v>160</v>
      </c>
    </row>
    <row r="55" spans="1:17" s="1" customFormat="1" ht="15.75" x14ac:dyDescent="0.2">
      <c r="A55" s="101">
        <f t="shared" si="0"/>
        <v>8.549437698000002</v>
      </c>
      <c r="B55" s="210" t="s">
        <v>92</v>
      </c>
      <c r="C55" s="206">
        <v>10.307</v>
      </c>
      <c r="D55" s="165">
        <v>8.549437698000002</v>
      </c>
      <c r="E55" s="240">
        <f>IFERROR(D55/C55*100,0)</f>
        <v>82.947877151450484</v>
      </c>
      <c r="F55" s="230">
        <v>7.2538200000000002</v>
      </c>
      <c r="G55" s="83">
        <f>IFERROR(D55-F55,"")</f>
        <v>1.2956176980000018</v>
      </c>
      <c r="H55" s="308">
        <v>10</v>
      </c>
      <c r="I55" s="131">
        <v>12.493699999999999</v>
      </c>
      <c r="J55" s="338">
        <f>IFERROR(I55/H55*100,"")</f>
        <v>124.93699999999998</v>
      </c>
      <c r="K55" s="240">
        <v>6.2680600000000002</v>
      </c>
      <c r="L55" s="255">
        <f>IFERROR(I55-K55,"")</f>
        <v>6.2256399999999985</v>
      </c>
      <c r="M55" s="97">
        <f>IFERROR(IF(D55&gt;0,I55/D55*10,""),"")</f>
        <v>14.613475694340332</v>
      </c>
      <c r="N55" s="75">
        <f>IFERROR(IF(F55&gt;0,K55/F55*10,""),"")</f>
        <v>8.6410470620996946</v>
      </c>
      <c r="O55" s="141">
        <f t="shared" si="1"/>
        <v>5.9724286322406375</v>
      </c>
      <c r="P55" s="117"/>
      <c r="Q55" s="3" t="s">
        <v>160</v>
      </c>
    </row>
    <row r="56" spans="1:17" s="1" customFormat="1" ht="15.75" x14ac:dyDescent="0.2">
      <c r="A56" s="101">
        <f t="shared" si="0"/>
        <v>33.086056013000004</v>
      </c>
      <c r="B56" s="210" t="s">
        <v>93</v>
      </c>
      <c r="C56" s="206">
        <v>32.2288</v>
      </c>
      <c r="D56" s="165">
        <v>33.086056013000004</v>
      </c>
      <c r="E56" s="240">
        <f>IFERROR(D56/C56*100,0)</f>
        <v>102.6599067076652</v>
      </c>
      <c r="F56" s="230">
        <v>21.675609999999999</v>
      </c>
      <c r="G56" s="83">
        <f>IFERROR(D56-F56,"")</f>
        <v>11.410446013000005</v>
      </c>
      <c r="H56" s="308">
        <v>21</v>
      </c>
      <c r="I56" s="131">
        <v>56.845829999999999</v>
      </c>
      <c r="J56" s="338">
        <f>IFERROR(I56/H56*100,"")</f>
        <v>270.69442857142855</v>
      </c>
      <c r="K56" s="240">
        <v>20.099</v>
      </c>
      <c r="L56" s="255">
        <f>IFERROR(I56-K56,"")</f>
        <v>36.746830000000003</v>
      </c>
      <c r="M56" s="97">
        <f>IFERROR(IF(D56&gt;0,I56/D56*10,""),"")</f>
        <v>17.1812046675084</v>
      </c>
      <c r="N56" s="75">
        <f>IFERROR(IF(F56&gt;0,K56/F56*10,""),"")</f>
        <v>9.2726340804249574</v>
      </c>
      <c r="O56" s="141">
        <f t="shared" si="1"/>
        <v>7.9085705870834424</v>
      </c>
      <c r="P56" s="117"/>
      <c r="Q56" s="3" t="s">
        <v>160</v>
      </c>
    </row>
    <row r="57" spans="1:17" s="1" customFormat="1" ht="15.75" x14ac:dyDescent="0.2">
      <c r="A57" s="101">
        <f t="shared" si="0"/>
        <v>139.39972530000003</v>
      </c>
      <c r="B57" s="210" t="s">
        <v>94</v>
      </c>
      <c r="C57" s="206">
        <v>142.86609000000001</v>
      </c>
      <c r="D57" s="165">
        <v>139.39972530000003</v>
      </c>
      <c r="E57" s="240">
        <f>IFERROR(D57/C57*100,0)</f>
        <v>97.573696669377611</v>
      </c>
      <c r="F57" s="230">
        <v>114.41987</v>
      </c>
      <c r="G57" s="83">
        <f>IFERROR(D57-F57,"")</f>
        <v>24.979855300000025</v>
      </c>
      <c r="H57" s="308">
        <v>168</v>
      </c>
      <c r="I57" s="131">
        <v>263.61</v>
      </c>
      <c r="J57" s="338">
        <f>IFERROR(I57/H57*100,"")</f>
        <v>156.91071428571431</v>
      </c>
      <c r="K57" s="240">
        <v>94.895560000000003</v>
      </c>
      <c r="L57" s="255">
        <f>IFERROR(I57-K57,"")</f>
        <v>168.71444000000002</v>
      </c>
      <c r="M57" s="97">
        <f>IFERROR(IF(D57&gt;0,I57/D57*10,""),"")</f>
        <v>18.910367250200025</v>
      </c>
      <c r="N57" s="75">
        <f>IFERROR(IF(F57&gt;0,K57/F57*10,""),"")</f>
        <v>8.293625923539329</v>
      </c>
      <c r="O57" s="141">
        <f t="shared" si="1"/>
        <v>10.616741326660696</v>
      </c>
      <c r="P57" s="117"/>
      <c r="Q57" s="3" t="s">
        <v>160</v>
      </c>
    </row>
    <row r="58" spans="1:17" s="1" customFormat="1" ht="15" customHeight="1" x14ac:dyDescent="0.2">
      <c r="A58" s="101">
        <f t="shared" si="0"/>
        <v>11.69391635</v>
      </c>
      <c r="B58" s="210" t="s">
        <v>57</v>
      </c>
      <c r="C58" s="206">
        <v>14.72</v>
      </c>
      <c r="D58" s="165">
        <v>11.69391635</v>
      </c>
      <c r="E58" s="240">
        <f>IFERROR(D58/C58*100,0)</f>
        <v>79.442366508152176</v>
      </c>
      <c r="F58" s="230">
        <v>17.634600000000002</v>
      </c>
      <c r="G58" s="83">
        <f>IFERROR(D58-F58,"")</f>
        <v>-5.9406836500000022</v>
      </c>
      <c r="H58" s="308">
        <v>14.8</v>
      </c>
      <c r="I58" s="131">
        <v>14.478350000000001</v>
      </c>
      <c r="J58" s="338">
        <f>IFERROR(I58/H58*100,"")</f>
        <v>97.826689189189182</v>
      </c>
      <c r="K58" s="240">
        <v>9.2768500000000014</v>
      </c>
      <c r="L58" s="243">
        <f>IFERROR(I58-K58,"")</f>
        <v>5.2014999999999993</v>
      </c>
      <c r="M58" s="97">
        <f>IFERROR(IF(D58&gt;0,I58/D58*10,""),"")</f>
        <v>12.381095919161421</v>
      </c>
      <c r="N58" s="75">
        <f>IFERROR(IF(F58&gt;0,K58/F58*10,""),"")</f>
        <v>5.2605956471935853</v>
      </c>
      <c r="O58" s="141">
        <f t="shared" si="1"/>
        <v>7.1205002719678356</v>
      </c>
      <c r="P58" s="117"/>
      <c r="Q58" s="3" t="s">
        <v>160</v>
      </c>
    </row>
    <row r="59" spans="1:17" s="1" customFormat="1" ht="15.75" x14ac:dyDescent="0.2">
      <c r="A59" s="101">
        <f t="shared" si="0"/>
        <v>13.148701362000001</v>
      </c>
      <c r="B59" s="210" t="s">
        <v>32</v>
      </c>
      <c r="C59" s="206">
        <v>15.557499999999999</v>
      </c>
      <c r="D59" s="165">
        <v>13.148701362000001</v>
      </c>
      <c r="E59" s="240">
        <f>IFERROR(D59/C59*100,0)</f>
        <v>84.516801298409135</v>
      </c>
      <c r="F59" s="230">
        <v>5.3449200000000001</v>
      </c>
      <c r="G59" s="83">
        <f>IFERROR(D59-F59,"")</f>
        <v>7.8037813620000005</v>
      </c>
      <c r="H59" s="308">
        <v>13.5</v>
      </c>
      <c r="I59" s="131">
        <v>18.098189999999999</v>
      </c>
      <c r="J59" s="338">
        <f>IFERROR(I59/H59*100,"")</f>
        <v>134.06066666666666</v>
      </c>
      <c r="K59" s="240">
        <v>4.9378900000000003</v>
      </c>
      <c r="L59" s="243">
        <f>IFERROR(I59-K59,"")</f>
        <v>13.160299999999999</v>
      </c>
      <c r="M59" s="97">
        <f>IFERROR(IF(D59&gt;0,I59/D59*10,""),"")</f>
        <v>13.76424142714513</v>
      </c>
      <c r="N59" s="75">
        <f>IFERROR(IF(F59&gt;0,K59/F59*10,""),"")</f>
        <v>9.2384731670445959</v>
      </c>
      <c r="O59" s="141">
        <f t="shared" si="1"/>
        <v>4.5257682601005342</v>
      </c>
      <c r="P59" s="117"/>
      <c r="Q59" s="3" t="s">
        <v>160</v>
      </c>
    </row>
    <row r="60" spans="1:17" s="1" customFormat="1" ht="14.25" customHeight="1" x14ac:dyDescent="0.2">
      <c r="A60" s="101">
        <f t="shared" si="0"/>
        <v>2.7787217970000002</v>
      </c>
      <c r="B60" s="210" t="s">
        <v>60</v>
      </c>
      <c r="C60" s="206">
        <v>3.0209999999999999</v>
      </c>
      <c r="D60" s="165">
        <v>2.7787217970000002</v>
      </c>
      <c r="E60" s="240">
        <f>IFERROR(D60/C60*100,0)</f>
        <v>91.98019851042703</v>
      </c>
      <c r="F60" s="230">
        <v>1.78366</v>
      </c>
      <c r="G60" s="83">
        <f>IFERROR(D60-F60,"")</f>
        <v>0.99506179700000019</v>
      </c>
      <c r="H60" s="308">
        <v>2.2000000000000002</v>
      </c>
      <c r="I60" s="131">
        <v>2.7774999999999999</v>
      </c>
      <c r="J60" s="338">
        <f>IFERROR(I60/H60*100,"")</f>
        <v>126.24999999999997</v>
      </c>
      <c r="K60" s="240">
        <v>1.1392799999999998</v>
      </c>
      <c r="L60" s="243">
        <f>IFERROR(I60-K60,"")</f>
        <v>1.63822</v>
      </c>
      <c r="M60" s="97">
        <f>IFERROR(IF(D60&gt;0,I60/D60*10,""),"")</f>
        <v>9.9956030250983758</v>
      </c>
      <c r="N60" s="75">
        <f>IFERROR(IF(F60&gt;0,K60/F60*10,""),"")</f>
        <v>6.3873159682899194</v>
      </c>
      <c r="O60" s="141">
        <f t="shared" si="1"/>
        <v>3.6082870568084564</v>
      </c>
      <c r="P60" s="117"/>
      <c r="Q60" s="3" t="s">
        <v>160</v>
      </c>
    </row>
    <row r="61" spans="1:17" s="1" customFormat="1" ht="14.25" customHeight="1" x14ac:dyDescent="0.2">
      <c r="A61" s="101">
        <f t="shared" si="0"/>
        <v>15.895483828</v>
      </c>
      <c r="B61" s="210" t="s">
        <v>33</v>
      </c>
      <c r="C61" s="206">
        <v>16.812999999999999</v>
      </c>
      <c r="D61" s="165">
        <v>15.895483828</v>
      </c>
      <c r="E61" s="240">
        <f>IFERROR(D61/C61*100,0)</f>
        <v>94.542817034437647</v>
      </c>
      <c r="F61" s="230">
        <v>13.938000000000001</v>
      </c>
      <c r="G61" s="83">
        <f>IFERROR(D61-F61,"")</f>
        <v>1.9574838279999991</v>
      </c>
      <c r="H61" s="308">
        <v>15</v>
      </c>
      <c r="I61" s="131">
        <v>26.091329999999999</v>
      </c>
      <c r="J61" s="338">
        <f>IFERROR(I61/H61*100,"")</f>
        <v>173.94220000000001</v>
      </c>
      <c r="K61" s="240">
        <v>24.542999999999999</v>
      </c>
      <c r="L61" s="243">
        <f>IFERROR(I61-K61,"")</f>
        <v>1.54833</v>
      </c>
      <c r="M61" s="97">
        <f>IFERROR(IF(D61&gt;0,I61/D61*10,""),"")</f>
        <v>16.414303762204426</v>
      </c>
      <c r="N61" s="75">
        <f>IFERROR(IF(F61&gt;0,K61/F61*10,""),"")</f>
        <v>17.60869565217391</v>
      </c>
      <c r="O61" s="141">
        <f t="shared" si="1"/>
        <v>-1.1943918899694843</v>
      </c>
      <c r="P61" s="117"/>
      <c r="Q61" s="3" t="s">
        <v>160</v>
      </c>
    </row>
    <row r="62" spans="1:17" s="1" customFormat="1" ht="14.25" customHeight="1" x14ac:dyDescent="0.2">
      <c r="A62" s="101">
        <f t="shared" si="0"/>
        <v>14.733304300000002</v>
      </c>
      <c r="B62" s="210" t="s">
        <v>95</v>
      </c>
      <c r="C62" s="206">
        <v>15.46</v>
      </c>
      <c r="D62" s="165">
        <v>14.733304300000002</v>
      </c>
      <c r="E62" s="240">
        <f>IFERROR(D62/C62*100,0)</f>
        <v>95.299510349288497</v>
      </c>
      <c r="F62" s="230">
        <v>10.952439999999999</v>
      </c>
      <c r="G62" s="83">
        <f>IFERROR(D62-F62,"")</f>
        <v>3.7808643000000028</v>
      </c>
      <c r="H62" s="308">
        <v>16.100000000000001</v>
      </c>
      <c r="I62" s="131">
        <v>23.358269999999997</v>
      </c>
      <c r="J62" s="338">
        <f>IFERROR(I62/H62*100,"")</f>
        <v>145.08242236024842</v>
      </c>
      <c r="K62" s="240">
        <v>13.60066</v>
      </c>
      <c r="L62" s="243">
        <f>IFERROR(I62-K62,"")</f>
        <v>9.7576099999999979</v>
      </c>
      <c r="M62" s="97">
        <f>IFERROR(IF(D62&gt;0,I62/D62*10,""),"")</f>
        <v>15.854060653590107</v>
      </c>
      <c r="N62" s="75">
        <f>IFERROR(IF(F62&gt;0,K62/F62*10,""),"")</f>
        <v>12.417926964219845</v>
      </c>
      <c r="O62" s="141">
        <f t="shared" si="1"/>
        <v>3.4361336893702621</v>
      </c>
      <c r="P62" s="117"/>
      <c r="Q62" s="3" t="s">
        <v>160</v>
      </c>
    </row>
    <row r="63" spans="1:17" s="1" customFormat="1" ht="15.75" x14ac:dyDescent="0.2">
      <c r="A63" s="101">
        <f t="shared" si="0"/>
        <v>1.5145424700000001</v>
      </c>
      <c r="B63" s="210" t="s">
        <v>34</v>
      </c>
      <c r="C63" s="206">
        <v>2.359</v>
      </c>
      <c r="D63" s="165">
        <v>1.5145424700000001</v>
      </c>
      <c r="E63" s="240">
        <f>IFERROR(D63/C63*100,0)</f>
        <v>64.202732937685468</v>
      </c>
      <c r="F63" s="230">
        <v>4.3228</v>
      </c>
      <c r="G63" s="83">
        <f>IFERROR(D63-F63,"")</f>
        <v>-2.8082575299999997</v>
      </c>
      <c r="H63" s="308">
        <v>0.8</v>
      </c>
      <c r="I63" s="131">
        <v>1.2625</v>
      </c>
      <c r="J63" s="338">
        <f>IFERROR(I63/H63*100,"")</f>
        <v>157.81249999999997</v>
      </c>
      <c r="K63" s="240">
        <v>1.6563999999999999</v>
      </c>
      <c r="L63" s="243">
        <f>IFERROR(I63-K63,"")</f>
        <v>-0.39389999999999992</v>
      </c>
      <c r="M63" s="97">
        <f>IFERROR(IF(D63&gt;0,I63/D63*10,""),"")</f>
        <v>8.3358507602629324</v>
      </c>
      <c r="N63" s="75">
        <f>IFERROR(IF(F63&gt;0,K63/F63*10,""),"")</f>
        <v>3.8317757009345792</v>
      </c>
      <c r="O63" s="141">
        <f t="shared" si="1"/>
        <v>4.5040750593283532</v>
      </c>
      <c r="P63" s="117"/>
      <c r="Q63" s="3" t="s">
        <v>160</v>
      </c>
    </row>
    <row r="64" spans="1:17" s="1" customFormat="1" ht="14.25" customHeight="1" x14ac:dyDescent="0.2">
      <c r="A64" s="101">
        <f t="shared" si="0"/>
        <v>7.5211973000000008</v>
      </c>
      <c r="B64" s="210" t="s">
        <v>35</v>
      </c>
      <c r="C64" s="206">
        <v>7.9219999999999997</v>
      </c>
      <c r="D64" s="165">
        <v>7.5211973000000008</v>
      </c>
      <c r="E64" s="240">
        <f>IFERROR(D64/C64*100,0)</f>
        <v>94.940637465286557</v>
      </c>
      <c r="F64" s="230">
        <v>6.1609999999999996</v>
      </c>
      <c r="G64" s="84">
        <f>IFERROR(D64-F64,"")</f>
        <v>1.3601973000000012</v>
      </c>
      <c r="H64" s="309">
        <v>6.6</v>
      </c>
      <c r="I64" s="131">
        <v>11.817</v>
      </c>
      <c r="J64" s="335">
        <f>IFERROR(I64/H64*100,"")</f>
        <v>179.04545454545456</v>
      </c>
      <c r="K64" s="240">
        <v>7.07</v>
      </c>
      <c r="L64" s="248">
        <f>IFERROR(I64-K64,"")</f>
        <v>4.7469999999999999</v>
      </c>
      <c r="M64" s="97">
        <f>IFERROR(IF(D64&gt;0,I64/D64*10,""),"")</f>
        <v>15.711594216521883</v>
      </c>
      <c r="N64" s="75">
        <f>IFERROR(IF(F64&gt;0,K64/F64*10,""),"")</f>
        <v>11.475409836065575</v>
      </c>
      <c r="O64" s="141">
        <f t="shared" si="1"/>
        <v>4.236184380456308</v>
      </c>
      <c r="P64" s="117"/>
      <c r="Q64" s="3" t="s">
        <v>160</v>
      </c>
    </row>
    <row r="65" spans="1:17" s="1" customFormat="1" ht="15.75" hidden="1" x14ac:dyDescent="0.2">
      <c r="A65" s="101" t="str">
        <f t="shared" si="0"/>
        <v>x</v>
      </c>
      <c r="B65" s="205" t="s">
        <v>36</v>
      </c>
      <c r="C65" s="206">
        <v>1.4359999999999999</v>
      </c>
      <c r="D65" s="165">
        <v>0</v>
      </c>
      <c r="E65" s="240">
        <f>IFERROR(D65/C65*100,0)</f>
        <v>0</v>
      </c>
      <c r="F65" s="230">
        <v>0</v>
      </c>
      <c r="G65" s="83">
        <f>IFERROR(D65-F65,"")</f>
        <v>0</v>
      </c>
      <c r="H65" s="308">
        <v>1</v>
      </c>
      <c r="I65" s="131">
        <v>0</v>
      </c>
      <c r="J65" s="338">
        <f>IFERROR(I65/H65*100,"")</f>
        <v>0</v>
      </c>
      <c r="K65" s="240">
        <v>0</v>
      </c>
      <c r="L65" s="243">
        <f>IFERROR(I65-K65,"")</f>
        <v>0</v>
      </c>
      <c r="M65" s="95" t="str">
        <f>IFERROR(IF(D65&gt;0,I65/D65*10,""),"")</f>
        <v/>
      </c>
      <c r="N65" s="75" t="str">
        <f>IFERROR(IF(F65&gt;0,K65/F65*10,""),"")</f>
        <v/>
      </c>
      <c r="O65" s="141">
        <f t="shared" si="1"/>
        <v>0</v>
      </c>
      <c r="P65" s="117"/>
      <c r="Q65" s="3" t="s">
        <v>160</v>
      </c>
    </row>
    <row r="66" spans="1:17" s="1" customFormat="1" ht="15.75" hidden="1" x14ac:dyDescent="0.2">
      <c r="A66" s="101" t="str">
        <f t="shared" si="0"/>
        <v>x</v>
      </c>
      <c r="B66" s="210" t="s">
        <v>37</v>
      </c>
      <c r="C66" s="206">
        <v>0.58499999999999996</v>
      </c>
      <c r="D66" s="165">
        <v>0</v>
      </c>
      <c r="E66" s="240">
        <f>IFERROR(D66/C66*100,0)</f>
        <v>0</v>
      </c>
      <c r="F66" s="230">
        <v>0</v>
      </c>
      <c r="G66" s="83">
        <f>IFERROR(D66-F66,"")</f>
        <v>0</v>
      </c>
      <c r="H66" s="308"/>
      <c r="I66" s="131">
        <v>0</v>
      </c>
      <c r="J66" s="338" t="str">
        <f>IFERROR(I66/H66*100,"")</f>
        <v/>
      </c>
      <c r="K66" s="240">
        <v>0</v>
      </c>
      <c r="L66" s="243">
        <f>IFERROR(I66-K66,"")</f>
        <v>0</v>
      </c>
      <c r="M66" s="95" t="str">
        <f>IFERROR(IF(D66&gt;0,I66/D66*10,""),"")</f>
        <v/>
      </c>
      <c r="N66" s="75" t="str">
        <f>IFERROR(IF(F66&gt;0,K66/F66*10,""),"")</f>
        <v/>
      </c>
      <c r="O66" s="141">
        <f t="shared" si="1"/>
        <v>0</v>
      </c>
      <c r="P66" s="117"/>
      <c r="Q66" s="3" t="s">
        <v>160</v>
      </c>
    </row>
    <row r="67" spans="1:17" s="1" customFormat="1" ht="15.75" x14ac:dyDescent="0.2">
      <c r="A67" s="101">
        <f t="shared" si="0"/>
        <v>5.7140493460000004</v>
      </c>
      <c r="B67" s="210" t="s">
        <v>38</v>
      </c>
      <c r="C67" s="206">
        <v>5.7160000000000002</v>
      </c>
      <c r="D67" s="165">
        <v>5.7140493460000004</v>
      </c>
      <c r="E67" s="240">
        <f>IFERROR(D67/C67*100,0)</f>
        <v>99.965873792862141</v>
      </c>
      <c r="F67" s="230">
        <v>21.31908</v>
      </c>
      <c r="G67" s="83">
        <f>IFERROR(D67-F67,"")</f>
        <v>-15.605030654</v>
      </c>
      <c r="H67" s="308">
        <v>3.992</v>
      </c>
      <c r="I67" s="131">
        <v>9.7343799999999998</v>
      </c>
      <c r="J67" s="338">
        <f>IFERROR(I67/H67*100,"")</f>
        <v>243.84719438877752</v>
      </c>
      <c r="K67" s="240">
        <v>27.055880000000002</v>
      </c>
      <c r="L67" s="243">
        <f>IFERROR(I67-K67,"")</f>
        <v>-17.3215</v>
      </c>
      <c r="M67" s="95">
        <f>IFERROR(IF(D67&gt;0,I67/D67*10,""),"")</f>
        <v>17.035869679379559</v>
      </c>
      <c r="N67" s="75">
        <f>IFERROR(IF(F67&gt;0,K67/F67*10,""),"")</f>
        <v>12.690922872844421</v>
      </c>
      <c r="O67" s="141">
        <f t="shared" si="1"/>
        <v>4.3449468065351375</v>
      </c>
      <c r="P67" s="117"/>
      <c r="Q67" s="3" t="s">
        <v>160</v>
      </c>
    </row>
    <row r="68" spans="1:17" s="13" customFormat="1" ht="15.75" customHeight="1" x14ac:dyDescent="0.25">
      <c r="A68" s="101">
        <f t="shared" si="0"/>
        <v>71.529677226000004</v>
      </c>
      <c r="B68" s="211" t="s">
        <v>138</v>
      </c>
      <c r="C68" s="209">
        <v>85.301199999999994</v>
      </c>
      <c r="D68" s="227">
        <v>71.529677226000004</v>
      </c>
      <c r="E68" s="241">
        <f>IFERROR(D68/C68*100,0)</f>
        <v>83.855417304797598</v>
      </c>
      <c r="F68" s="229">
        <v>53.625949999999996</v>
      </c>
      <c r="G68" s="104">
        <f>IFERROR(D68-F68,"")</f>
        <v>17.903727226000008</v>
      </c>
      <c r="H68" s="315">
        <v>90.899999999999991</v>
      </c>
      <c r="I68" s="296">
        <v>114.3926</v>
      </c>
      <c r="J68" s="341">
        <f>IFERROR(I68/H68*100,"")</f>
        <v>125.84444444444445</v>
      </c>
      <c r="K68" s="241">
        <v>89.252690000000015</v>
      </c>
      <c r="L68" s="256">
        <f>IFERROR(I68-K68,"")</f>
        <v>25.139909999999986</v>
      </c>
      <c r="M68" s="102">
        <f>IFERROR(IF(D68&gt;0,I68/D68*10,""),"")</f>
        <v>15.992327162133472</v>
      </c>
      <c r="N68" s="103">
        <f>IFERROR(IF(F68&gt;0,K68/F68*10,""),"")</f>
        <v>16.643563424051234</v>
      </c>
      <c r="O68" s="127">
        <f t="shared" si="1"/>
        <v>-0.65123626191776118</v>
      </c>
      <c r="P68" s="158"/>
      <c r="Q68" s="112" t="s">
        <v>160</v>
      </c>
    </row>
    <row r="69" spans="1:17" s="1" customFormat="1" ht="15.75" x14ac:dyDescent="0.2">
      <c r="A69" s="101">
        <f t="shared" si="0"/>
        <v>17.875722350000004</v>
      </c>
      <c r="B69" s="210" t="s">
        <v>96</v>
      </c>
      <c r="C69" s="206">
        <v>23.592700000000001</v>
      </c>
      <c r="D69" s="165">
        <v>17.875722350000004</v>
      </c>
      <c r="E69" s="240">
        <f>IFERROR(D69/C69*100,0)</f>
        <v>75.768022947776231</v>
      </c>
      <c r="F69" s="230">
        <v>10.90699</v>
      </c>
      <c r="G69" s="83">
        <f>IFERROR(D69-F69,"")</f>
        <v>6.9687323500000034</v>
      </c>
      <c r="H69" s="308">
        <v>18.7</v>
      </c>
      <c r="I69" s="131">
        <v>29.997</v>
      </c>
      <c r="J69" s="338">
        <f>IFERROR(I69/H69*100,"")</f>
        <v>160.41176470588238</v>
      </c>
      <c r="K69" s="240">
        <v>18.738530000000001</v>
      </c>
      <c r="L69" s="243">
        <f>IFERROR(I69-K69,"")</f>
        <v>11.258469999999999</v>
      </c>
      <c r="M69" s="97">
        <f>IFERROR(IF(D69&gt;0,I69/D69*10,""),"")</f>
        <v>16.780860327023369</v>
      </c>
      <c r="N69" s="75">
        <f>IFERROR(IF(F69&gt;0,K69/F69*10,""),"")</f>
        <v>17.180294471710344</v>
      </c>
      <c r="O69" s="141">
        <f t="shared" si="1"/>
        <v>-0.39943414468697469</v>
      </c>
      <c r="P69" s="117"/>
      <c r="Q69" s="3" t="s">
        <v>160</v>
      </c>
    </row>
    <row r="70" spans="1:17" s="1" customFormat="1" ht="15.75" x14ac:dyDescent="0.2">
      <c r="A70" s="101">
        <f t="shared" ref="A70:A101" si="2">IF(OR(D70="",D70=0),"x",D70)</f>
        <v>24.145103934999998</v>
      </c>
      <c r="B70" s="212" t="s">
        <v>39</v>
      </c>
      <c r="C70" s="206">
        <v>24.749199999999998</v>
      </c>
      <c r="D70" s="165">
        <v>24.145103934999998</v>
      </c>
      <c r="E70" s="240">
        <f>IFERROR(D70/C70*100,0)</f>
        <v>97.559128921338868</v>
      </c>
      <c r="F70" s="230">
        <v>15.7964</v>
      </c>
      <c r="G70" s="83">
        <f>IFERROR(D70-F70,"")</f>
        <v>8.3487039349999979</v>
      </c>
      <c r="H70" s="308">
        <v>34.4</v>
      </c>
      <c r="I70" s="131">
        <v>34.721780000000003</v>
      </c>
      <c r="J70" s="338">
        <f>IFERROR(I70/H70*100,"")</f>
        <v>100.93540697674419</v>
      </c>
      <c r="K70" s="240">
        <v>27.15991</v>
      </c>
      <c r="L70" s="243">
        <f>IFERROR(I70-K70,"")</f>
        <v>7.5618700000000025</v>
      </c>
      <c r="M70" s="97">
        <f>IFERROR(IF(D70&gt;0,I70/D70*10,""),"")</f>
        <v>14.380464086413966</v>
      </c>
      <c r="N70" s="75">
        <f>IFERROR(IF(F70&gt;0,K70/F70*10,""),"")</f>
        <v>17.193734015345267</v>
      </c>
      <c r="O70" s="141">
        <f t="shared" ref="O70:O101" si="3">IFERROR(M70-N70,0)</f>
        <v>-2.8132699289313017</v>
      </c>
      <c r="P70" s="117"/>
      <c r="Q70" s="3" t="s">
        <v>160</v>
      </c>
    </row>
    <row r="71" spans="1:17" s="1" customFormat="1" ht="15" customHeight="1" x14ac:dyDescent="0.2">
      <c r="A71" s="101">
        <f t="shared" si="2"/>
        <v>22.502804140999999</v>
      </c>
      <c r="B71" s="210" t="s">
        <v>40</v>
      </c>
      <c r="C71" s="206">
        <v>24.974299999999999</v>
      </c>
      <c r="D71" s="165">
        <v>22.502804140999999</v>
      </c>
      <c r="E71" s="240">
        <f>IFERROR(D71/C71*100,0)</f>
        <v>90.103843314927744</v>
      </c>
      <c r="F71" s="230">
        <v>20.054560000000002</v>
      </c>
      <c r="G71" s="83">
        <f>IFERROR(D71-F71,"")</f>
        <v>2.4482441409999964</v>
      </c>
      <c r="H71" s="308">
        <v>27.2</v>
      </c>
      <c r="I71" s="131">
        <v>42.805819999999997</v>
      </c>
      <c r="J71" s="338">
        <f>IFERROR(I71/H71*100,"")</f>
        <v>157.37433823529412</v>
      </c>
      <c r="K71" s="240">
        <v>36.082250000000002</v>
      </c>
      <c r="L71" s="243">
        <f>IFERROR(I71-K71,"")</f>
        <v>6.7235699999999952</v>
      </c>
      <c r="M71" s="97">
        <f>IFERROR(IF(D71&gt;0,I71/D71*10,""),"")</f>
        <v>19.022438151167126</v>
      </c>
      <c r="N71" s="75">
        <f>IFERROR(IF(F71&gt;0,K71/F71*10,""),"")</f>
        <v>17.992042707493955</v>
      </c>
      <c r="O71" s="141">
        <f t="shared" si="3"/>
        <v>1.0303954436731715</v>
      </c>
      <c r="P71" s="117"/>
      <c r="Q71" s="3" t="s">
        <v>160</v>
      </c>
    </row>
    <row r="72" spans="1:17" s="1" customFormat="1" ht="14.45" hidden="1" customHeight="1" x14ac:dyDescent="0.2">
      <c r="A72" s="101" t="e">
        <f t="shared" si="2"/>
        <v>#VALUE!</v>
      </c>
      <c r="B72" s="210" t="s">
        <v>136</v>
      </c>
      <c r="C72" s="206">
        <v>24.974299999999999</v>
      </c>
      <c r="D72" s="165" t="e">
        <v>#VALUE!</v>
      </c>
      <c r="E72" s="240">
        <f>IFERROR(D72/C72*100,0)</f>
        <v>0</v>
      </c>
      <c r="F72" s="230" t="e">
        <v>#VALUE!</v>
      </c>
      <c r="G72" s="83" t="str">
        <f>IFERROR(D72-F72,"")</f>
        <v/>
      </c>
      <c r="H72" s="308"/>
      <c r="I72" s="131" t="e">
        <v>#VALUE!</v>
      </c>
      <c r="J72" s="338" t="str">
        <f>IFERROR(I72/H72*100,"")</f>
        <v/>
      </c>
      <c r="K72" s="240" t="e">
        <v>#VALUE!</v>
      </c>
      <c r="L72" s="24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3" t="s">
        <v>160</v>
      </c>
    </row>
    <row r="73" spans="1:17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65" t="e">
        <v>#VALUE!</v>
      </c>
      <c r="E73" s="240">
        <f>IFERROR(D73/C73*100,0)</f>
        <v>0</v>
      </c>
      <c r="F73" s="230" t="e">
        <v>#VALUE!</v>
      </c>
      <c r="G73" s="83" t="str">
        <f>IFERROR(D73-F73,"")</f>
        <v/>
      </c>
      <c r="H73" s="308"/>
      <c r="I73" s="131" t="e">
        <v>#VALUE!</v>
      </c>
      <c r="J73" s="338" t="str">
        <f>IFERROR(I73/H73*100,"")</f>
        <v/>
      </c>
      <c r="K73" s="240" t="e">
        <v>#VALUE!</v>
      </c>
      <c r="L73" s="24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3" t="s">
        <v>160</v>
      </c>
    </row>
    <row r="74" spans="1:17" s="1" customFormat="1" ht="15.75" x14ac:dyDescent="0.2">
      <c r="A74" s="101">
        <f t="shared" si="2"/>
        <v>7.0060467999999991</v>
      </c>
      <c r="B74" s="210" t="s">
        <v>41</v>
      </c>
      <c r="C74" s="206">
        <v>11.984999999999999</v>
      </c>
      <c r="D74" s="165">
        <v>7.0060467999999991</v>
      </c>
      <c r="E74" s="240">
        <f>IFERROR(D74/C74*100,0)</f>
        <v>58.456794326241138</v>
      </c>
      <c r="F74" s="230">
        <v>6.8679999999999994</v>
      </c>
      <c r="G74" s="83">
        <f>IFERROR(D74-F74,"")</f>
        <v>0.13804679999999969</v>
      </c>
      <c r="H74" s="308">
        <v>10.6</v>
      </c>
      <c r="I74" s="131">
        <v>6.8679999999999994</v>
      </c>
      <c r="J74" s="338">
        <f>IFERROR(I74/H74*100,"")</f>
        <v>64.79245283018868</v>
      </c>
      <c r="K74" s="240">
        <v>7.2720000000000002</v>
      </c>
      <c r="L74" s="243">
        <f>IFERROR(I74-K74,"")</f>
        <v>-0.4040000000000008</v>
      </c>
      <c r="M74" s="97">
        <f>IFERROR(IF(D74&gt;0,I74/D74*10,""),"")</f>
        <v>9.8029604940692092</v>
      </c>
      <c r="N74" s="75">
        <f>IFERROR(IF(F74&gt;0,K74/F74*10,""),"")</f>
        <v>10.588235294117647</v>
      </c>
      <c r="O74" s="141">
        <f t="shared" si="3"/>
        <v>-0.78527480004843753</v>
      </c>
      <c r="P74" s="117"/>
      <c r="Q74" s="3" t="s">
        <v>160</v>
      </c>
    </row>
    <row r="75" spans="1:17" s="13" customFormat="1" ht="15.75" customHeight="1" x14ac:dyDescent="0.25">
      <c r="A75" s="101">
        <f t="shared" si="2"/>
        <v>825.61522153400006</v>
      </c>
      <c r="B75" s="208" t="s">
        <v>42</v>
      </c>
      <c r="C75" s="209">
        <v>937.91179</v>
      </c>
      <c r="D75" s="227">
        <v>825.61522153400006</v>
      </c>
      <c r="E75" s="241">
        <f>IFERROR(D75/C75*100,0)</f>
        <v>88.026958434332087</v>
      </c>
      <c r="F75" s="231">
        <v>649.40879000000007</v>
      </c>
      <c r="G75" s="98">
        <f>IFERROR(D75-F75,"")</f>
        <v>176.20643153399999</v>
      </c>
      <c r="H75" s="236">
        <v>1137.23369</v>
      </c>
      <c r="I75" s="132">
        <v>1436.94013</v>
      </c>
      <c r="J75" s="78">
        <f>IFERROR(I75/H75*100,"")</f>
        <v>126.3539888622188</v>
      </c>
      <c r="K75" s="241">
        <v>1202.0807900000002</v>
      </c>
      <c r="L75" s="247">
        <f>IFERROR(I75-K75,"")</f>
        <v>234.85933999999975</v>
      </c>
      <c r="M75" s="71">
        <f>IFERROR(IF(D75&gt;0,I75/D75*10,""),"")</f>
        <v>17.404477201015663</v>
      </c>
      <c r="N75" s="73">
        <f>IFERROR(IF(F75&gt;0,K75/F75*10,""),"")</f>
        <v>18.510386808900449</v>
      </c>
      <c r="O75" s="98">
        <f t="shared" si="3"/>
        <v>-1.1059096078847865</v>
      </c>
      <c r="P75" s="158"/>
      <c r="Q75" s="112" t="s">
        <v>160</v>
      </c>
    </row>
    <row r="76" spans="1:17" s="1" customFormat="1" ht="15" hidden="1" customHeight="1" x14ac:dyDescent="0.2">
      <c r="A76" s="101" t="str">
        <f t="shared" si="2"/>
        <v>x</v>
      </c>
      <c r="B76" s="210" t="s">
        <v>139</v>
      </c>
      <c r="C76" s="206"/>
      <c r="D76" s="165">
        <v>0</v>
      </c>
      <c r="E76" s="240">
        <f>IFERROR(D76/C76*100,0)</f>
        <v>0</v>
      </c>
      <c r="F76" s="230">
        <v>0</v>
      </c>
      <c r="G76" s="84">
        <f>IFERROR(D76-F76,"")</f>
        <v>0</v>
      </c>
      <c r="H76" s="309"/>
      <c r="I76" s="131">
        <v>0</v>
      </c>
      <c r="J76" s="335" t="str">
        <f>IFERROR(I76/H76*100,"")</f>
        <v/>
      </c>
      <c r="K76" s="240">
        <v>0</v>
      </c>
      <c r="L76" s="248">
        <f>IFERROR(I76-K76,"")</f>
        <v>0</v>
      </c>
      <c r="M76" s="97" t="str">
        <f>IFERROR(IF(D76&gt;0,I76/D76*10,""),"")</f>
        <v/>
      </c>
      <c r="N76" s="75" t="str">
        <f>IFERROR(IF(F76&gt;0,K76/F76*10,""),"")</f>
        <v/>
      </c>
      <c r="O76" s="141">
        <f t="shared" si="3"/>
        <v>0</v>
      </c>
      <c r="P76" s="117"/>
      <c r="Q76" s="3" t="s">
        <v>161</v>
      </c>
    </row>
    <row r="77" spans="1:17" s="1" customFormat="1" ht="15" hidden="1" customHeight="1" x14ac:dyDescent="0.2">
      <c r="A77" s="101" t="str">
        <f t="shared" si="2"/>
        <v>x</v>
      </c>
      <c r="B77" s="210" t="s">
        <v>140</v>
      </c>
      <c r="C77" s="206">
        <v>0.64500000000000002</v>
      </c>
      <c r="D77" s="165">
        <v>0</v>
      </c>
      <c r="E77" s="240">
        <f>IFERROR(D77/C77*100,0)</f>
        <v>0</v>
      </c>
      <c r="F77" s="230">
        <v>0.30299999999999999</v>
      </c>
      <c r="G77" s="84">
        <f>IFERROR(D77-F77,"")</f>
        <v>-0.30299999999999999</v>
      </c>
      <c r="H77" s="309"/>
      <c r="I77" s="131">
        <v>0</v>
      </c>
      <c r="J77" s="335" t="str">
        <f>IFERROR(I77/H77*100,"")</f>
        <v/>
      </c>
      <c r="K77" s="240">
        <v>0.30299999999999999</v>
      </c>
      <c r="L77" s="248">
        <f>IFERROR(I77-K77,"")</f>
        <v>-0.30299999999999999</v>
      </c>
      <c r="M77" s="97" t="str">
        <f>IFERROR(IF(D77&gt;0,I77/D77*10,""),"")</f>
        <v/>
      </c>
      <c r="N77" s="75">
        <f>IFERROR(IF(F77&gt;0,K77/F77*10,""),"")</f>
        <v>10</v>
      </c>
      <c r="O77" s="141">
        <f t="shared" si="3"/>
        <v>0</v>
      </c>
      <c r="P77" s="117"/>
      <c r="Q77" s="3" t="s">
        <v>160</v>
      </c>
    </row>
    <row r="78" spans="1:17" s="1" customFormat="1" ht="15.75" x14ac:dyDescent="0.2">
      <c r="A78" s="101">
        <f t="shared" si="2"/>
        <v>6.0035639270000001</v>
      </c>
      <c r="B78" s="210" t="s">
        <v>141</v>
      </c>
      <c r="C78" s="206">
        <v>9.7140000000000004</v>
      </c>
      <c r="D78" s="165">
        <v>6.0035639270000001</v>
      </c>
      <c r="E78" s="240">
        <f>IFERROR(D78/C78*100,0)</f>
        <v>61.803211107679637</v>
      </c>
      <c r="F78" s="230">
        <v>4.0804</v>
      </c>
      <c r="G78" s="83">
        <f>IFERROR(D78-F78,"")</f>
        <v>1.9231639270000001</v>
      </c>
      <c r="H78" s="308">
        <v>10.4</v>
      </c>
      <c r="I78" s="131">
        <v>13.043139999999999</v>
      </c>
      <c r="J78" s="338">
        <f>IFERROR(I78/H78*100,"")</f>
        <v>125.41480769230769</v>
      </c>
      <c r="K78" s="240">
        <v>9.827300000000001</v>
      </c>
      <c r="L78" s="243">
        <f>IFERROR(I78-K78,"")</f>
        <v>3.2158399999999983</v>
      </c>
      <c r="M78" s="97">
        <f>IFERROR(IF(D78&gt;0,I78/D78*10,""),"")</f>
        <v>21.725661887834178</v>
      </c>
      <c r="N78" s="75">
        <f>IFERROR(IF(F78&gt;0,K78/F78*10,""),"")</f>
        <v>24.084158415841586</v>
      </c>
      <c r="O78" s="141">
        <f t="shared" si="3"/>
        <v>-2.3584965280074073</v>
      </c>
      <c r="P78" s="117"/>
      <c r="Q78" s="3" t="s">
        <v>160</v>
      </c>
    </row>
    <row r="79" spans="1:17" s="1" customFormat="1" ht="15.75" x14ac:dyDescent="0.2">
      <c r="A79" s="101">
        <f t="shared" si="2"/>
        <v>191.84204619999997</v>
      </c>
      <c r="B79" s="210" t="s">
        <v>43</v>
      </c>
      <c r="C79" s="206">
        <v>196.20374000000001</v>
      </c>
      <c r="D79" s="165">
        <v>191.84204619999997</v>
      </c>
      <c r="E79" s="240">
        <f>IFERROR(D79/C79*100,0)</f>
        <v>97.77695685107733</v>
      </c>
      <c r="F79" s="230">
        <v>154.631</v>
      </c>
      <c r="G79" s="83">
        <f>IFERROR(D79-F79,"")</f>
        <v>37.21104619999997</v>
      </c>
      <c r="H79" s="308">
        <v>229.2</v>
      </c>
      <c r="I79" s="131">
        <v>291.28399999999999</v>
      </c>
      <c r="J79" s="338">
        <f>IFERROR(I79/H79*100,"")</f>
        <v>127.08726003490402</v>
      </c>
      <c r="K79" s="240">
        <v>265.83199999999999</v>
      </c>
      <c r="L79" s="243">
        <f>IFERROR(I79-K79,"")</f>
        <v>25.451999999999998</v>
      </c>
      <c r="M79" s="97">
        <f>IFERROR(IF(D79&gt;0,I79/D79*10,""),"")</f>
        <v>15.183532795325243</v>
      </c>
      <c r="N79" s="75">
        <f>IFERROR(IF(F79&gt;0,K79/F79*10,""),"")</f>
        <v>17.191378184193336</v>
      </c>
      <c r="O79" s="141">
        <f t="shared" si="3"/>
        <v>-2.0078453888680929</v>
      </c>
      <c r="P79" s="117"/>
      <c r="Q79" s="3" t="s">
        <v>160</v>
      </c>
    </row>
    <row r="80" spans="1:17" s="1" customFormat="1" ht="15.75" x14ac:dyDescent="0.2">
      <c r="A80" s="101">
        <f t="shared" si="2"/>
        <v>174.78541314500001</v>
      </c>
      <c r="B80" s="210" t="s">
        <v>44</v>
      </c>
      <c r="C80" s="206">
        <v>234.90905000000001</v>
      </c>
      <c r="D80" s="165">
        <v>174.78541314500001</v>
      </c>
      <c r="E80" s="240">
        <f>IFERROR(D80/C80*100,0)</f>
        <v>74.405568089011481</v>
      </c>
      <c r="F80" s="230">
        <v>158.51243000000002</v>
      </c>
      <c r="G80" s="83">
        <f>IFERROR(D80-F80,"")</f>
        <v>16.272983144999984</v>
      </c>
      <c r="H80" s="308">
        <v>393.48369000000002</v>
      </c>
      <c r="I80" s="131">
        <v>389.14997000000005</v>
      </c>
      <c r="J80" s="338">
        <f>IFERROR(I80/H80*100,"")</f>
        <v>98.898627793187572</v>
      </c>
      <c r="K80" s="240">
        <v>332.60309999999998</v>
      </c>
      <c r="L80" s="243">
        <f>IFERROR(I80-K80,"")</f>
        <v>56.546870000000069</v>
      </c>
      <c r="M80" s="97">
        <f>IFERROR(IF(D80&gt;0,I80/D80*10,""),"")</f>
        <v>22.264442037686841</v>
      </c>
      <c r="N80" s="75">
        <f>IFERROR(IF(F80&gt;0,K80/F80*10,""),"")</f>
        <v>20.982777186621892</v>
      </c>
      <c r="O80" s="141">
        <f t="shared" si="3"/>
        <v>1.2816648510649493</v>
      </c>
      <c r="P80" s="117"/>
      <c r="Q80" s="3" t="s">
        <v>160</v>
      </c>
    </row>
    <row r="81" spans="1:17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65" t="e">
        <v>#VALUE!</v>
      </c>
      <c r="E81" s="240">
        <f>IFERROR(D81/C81*100,0)</f>
        <v>0</v>
      </c>
      <c r="F81" s="230" t="e">
        <v>#VALUE!</v>
      </c>
      <c r="G81" s="83" t="str">
        <f>IFERROR(D81-F81,"")</f>
        <v/>
      </c>
      <c r="H81" s="308"/>
      <c r="I81" s="131" t="e">
        <v>#VALUE!</v>
      </c>
      <c r="J81" s="338" t="str">
        <f>IFERROR(I81/H81*100,"")</f>
        <v/>
      </c>
      <c r="K81" s="240" t="e">
        <v>#VALUE!</v>
      </c>
      <c r="L81" s="24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3" t="s">
        <v>160</v>
      </c>
    </row>
    <row r="82" spans="1:17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65" t="e">
        <v>#VALUE!</v>
      </c>
      <c r="E82" s="240">
        <f>IFERROR(D82/C82*100,0)</f>
        <v>0</v>
      </c>
      <c r="F82" s="230" t="e">
        <v>#VALUE!</v>
      </c>
      <c r="G82" s="83" t="str">
        <f>IFERROR(D82-F82,"")</f>
        <v/>
      </c>
      <c r="H82" s="308"/>
      <c r="I82" s="131" t="e">
        <v>#VALUE!</v>
      </c>
      <c r="J82" s="338" t="str">
        <f>IFERROR(I82/H82*100,"")</f>
        <v/>
      </c>
      <c r="K82" s="240" t="e">
        <v>#VALUE!</v>
      </c>
      <c r="L82" s="24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3" t="s">
        <v>160</v>
      </c>
    </row>
    <row r="83" spans="1:17" s="1" customFormat="1" ht="15.75" x14ac:dyDescent="0.2">
      <c r="A83" s="101">
        <f t="shared" si="2"/>
        <v>47.510270012999996</v>
      </c>
      <c r="B83" s="210" t="s">
        <v>45</v>
      </c>
      <c r="C83" s="206">
        <v>78.471000000000004</v>
      </c>
      <c r="D83" s="165">
        <v>47.510270012999996</v>
      </c>
      <c r="E83" s="240">
        <f>IFERROR(D83/C83*100,0)</f>
        <v>60.545003903352821</v>
      </c>
      <c r="F83" s="230">
        <v>49.511209999999998</v>
      </c>
      <c r="G83" s="83">
        <f>IFERROR(D83-F83,"")</f>
        <v>-2.0009399870000024</v>
      </c>
      <c r="H83" s="308">
        <v>116.4</v>
      </c>
      <c r="I83" s="131">
        <v>85.91161000000001</v>
      </c>
      <c r="J83" s="338">
        <f>IFERROR(I83/H83*100,"")</f>
        <v>73.807225085910659</v>
      </c>
      <c r="K83" s="240">
        <v>87.868989999999997</v>
      </c>
      <c r="L83" s="243">
        <f>IFERROR(I83-K83,"")</f>
        <v>-1.9573799999999864</v>
      </c>
      <c r="M83" s="97">
        <f>IFERROR(IF(D83&gt;0,I83/D83*10,""),"")</f>
        <v>18.082745052068205</v>
      </c>
      <c r="N83" s="75">
        <f>IFERROR(IF(F83&gt;0,K83/F83*10,""),"")</f>
        <v>17.747291976907857</v>
      </c>
      <c r="O83" s="141">
        <f t="shared" si="3"/>
        <v>0.33545307516034839</v>
      </c>
      <c r="P83" s="117"/>
      <c r="Q83" s="3" t="s">
        <v>160</v>
      </c>
    </row>
    <row r="84" spans="1:17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65" t="e">
        <v>#VALUE!</v>
      </c>
      <c r="E84" s="240">
        <f>IFERROR(D84/C84*100,0)</f>
        <v>0</v>
      </c>
      <c r="F84" s="230" t="e">
        <v>#VALUE!</v>
      </c>
      <c r="G84" s="83" t="str">
        <f>IFERROR(D84-F84,"")</f>
        <v/>
      </c>
      <c r="H84" s="308"/>
      <c r="I84" s="131" t="e">
        <v>#VALUE!</v>
      </c>
      <c r="J84" s="338" t="str">
        <f>IFERROR(I84/H84*100,"")</f>
        <v/>
      </c>
      <c r="K84" s="240" t="e">
        <v>#VALUE!</v>
      </c>
      <c r="L84" s="24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3" t="s">
        <v>160</v>
      </c>
    </row>
    <row r="85" spans="1:17" s="1" customFormat="1" ht="15.75" x14ac:dyDescent="0.2">
      <c r="A85" s="101">
        <f t="shared" si="2"/>
        <v>123.91018006600001</v>
      </c>
      <c r="B85" s="210" t="s">
        <v>46</v>
      </c>
      <c r="C85" s="206">
        <v>134.25190000000001</v>
      </c>
      <c r="D85" s="165">
        <v>123.91018006600001</v>
      </c>
      <c r="E85" s="240">
        <f>IFERROR(D85/C85*100,0)</f>
        <v>92.296779461594213</v>
      </c>
      <c r="F85" s="230">
        <v>84.156229999999994</v>
      </c>
      <c r="G85" s="83">
        <f>IFERROR(D85-F85,"")</f>
        <v>39.753950066000016</v>
      </c>
      <c r="H85" s="308">
        <v>107.6</v>
      </c>
      <c r="I85" s="131">
        <v>269.34680000000003</v>
      </c>
      <c r="J85" s="338">
        <f>IFERROR(I85/H85*100,"")</f>
        <v>250.3223048327138</v>
      </c>
      <c r="K85" s="240">
        <v>170.19611</v>
      </c>
      <c r="L85" s="243">
        <f>IFERROR(I85-K85,"")</f>
        <v>99.150690000000026</v>
      </c>
      <c r="M85" s="97">
        <f>IFERROR(IF(D85&gt;0,I85/D85*10,""),"")</f>
        <v>21.737261608088545</v>
      </c>
      <c r="N85" s="75">
        <f>IFERROR(IF(F85&gt;0,K85/F85*10,""),"")</f>
        <v>20.223827754641576</v>
      </c>
      <c r="O85" s="141">
        <f t="shared" si="3"/>
        <v>1.5134338534469691</v>
      </c>
      <c r="P85" s="117"/>
      <c r="Q85" s="3" t="s">
        <v>160</v>
      </c>
    </row>
    <row r="86" spans="1:17" s="1" customFormat="1" ht="15.75" x14ac:dyDescent="0.2">
      <c r="A86" s="101">
        <f t="shared" si="2"/>
        <v>153.623030605</v>
      </c>
      <c r="B86" s="210" t="s">
        <v>47</v>
      </c>
      <c r="C86" s="206">
        <v>149.10526999999999</v>
      </c>
      <c r="D86" s="165">
        <v>153.623030605</v>
      </c>
      <c r="E86" s="240">
        <f>IFERROR(D86/C86*100,0)</f>
        <v>103.02991343297256</v>
      </c>
      <c r="F86" s="230">
        <v>95.101599999999991</v>
      </c>
      <c r="G86" s="83">
        <f>IFERROR(D86-F86,"")</f>
        <v>58.521430605000006</v>
      </c>
      <c r="H86" s="308">
        <v>156</v>
      </c>
      <c r="I86" s="131">
        <v>221.11930000000001</v>
      </c>
      <c r="J86" s="338">
        <f>IFERROR(I86/H86*100,"")</f>
        <v>141.74314102564102</v>
      </c>
      <c r="K86" s="240">
        <v>177.95189999999999</v>
      </c>
      <c r="L86" s="243">
        <f>IFERROR(I86-K86,"")</f>
        <v>43.167400000000015</v>
      </c>
      <c r="M86" s="97">
        <f>IFERROR(IF(D86&gt;0,I86/D86*10,""),"")</f>
        <v>14.393629596368813</v>
      </c>
      <c r="N86" s="75">
        <f>IFERROR(IF(F86&gt;0,K86/F86*10,""),"")</f>
        <v>18.711767204757862</v>
      </c>
      <c r="O86" s="141">
        <f t="shared" si="3"/>
        <v>-4.3181376083890495</v>
      </c>
      <c r="P86" s="117"/>
      <c r="Q86" s="3" t="s">
        <v>160</v>
      </c>
    </row>
    <row r="87" spans="1:17" s="1" customFormat="1" ht="15.75" x14ac:dyDescent="0.2">
      <c r="A87" s="101">
        <f t="shared" si="2"/>
        <v>105.70682199800001</v>
      </c>
      <c r="B87" s="210" t="s">
        <v>48</v>
      </c>
      <c r="C87" s="206">
        <v>109.31009</v>
      </c>
      <c r="D87" s="165">
        <v>105.70682199800001</v>
      </c>
      <c r="E87" s="240">
        <f>IFERROR(D87/C87*100,0)</f>
        <v>96.703627266247793</v>
      </c>
      <c r="F87" s="230">
        <v>79.563760000000002</v>
      </c>
      <c r="G87" s="83">
        <f>IFERROR(D87-F87,"")</f>
        <v>26.143061998000007</v>
      </c>
      <c r="H87" s="308">
        <v>83.4</v>
      </c>
      <c r="I87" s="131">
        <v>123.95224999999999</v>
      </c>
      <c r="J87" s="338">
        <f>IFERROR(I87/H87*100,"")</f>
        <v>148.6238009592326</v>
      </c>
      <c r="K87" s="240">
        <v>109.71125000000001</v>
      </c>
      <c r="L87" s="243">
        <f>IFERROR(I87-K87,"")</f>
        <v>14.240999999999985</v>
      </c>
      <c r="M87" s="97">
        <f>IFERROR(IF(D87&gt;0,I87/D87*10,""),"")</f>
        <v>11.726040728227094</v>
      </c>
      <c r="N87" s="75">
        <f>IFERROR(IF(F87&gt;0,K87/F87*10,""),"")</f>
        <v>13.789098202498222</v>
      </c>
      <c r="O87" s="141">
        <f t="shared" si="3"/>
        <v>-2.0630574742711278</v>
      </c>
      <c r="P87" s="117"/>
      <c r="Q87" s="3" t="s">
        <v>160</v>
      </c>
    </row>
    <row r="88" spans="1:17" s="1" customFormat="1" ht="15.75" x14ac:dyDescent="0.2">
      <c r="A88" s="101">
        <f t="shared" si="2"/>
        <v>22.233895579999999</v>
      </c>
      <c r="B88" s="205" t="s">
        <v>49</v>
      </c>
      <c r="C88" s="206">
        <v>25.301739999999999</v>
      </c>
      <c r="D88" s="165">
        <v>22.233895579999999</v>
      </c>
      <c r="E88" s="240">
        <f>IFERROR(D88/C88*100,0)</f>
        <v>87.874966622848859</v>
      </c>
      <c r="F88" s="230">
        <v>23.549160000000001</v>
      </c>
      <c r="G88" s="83">
        <f>IFERROR(D88-F88,"")</f>
        <v>-1.3152644200000019</v>
      </c>
      <c r="H88" s="308">
        <v>40.75</v>
      </c>
      <c r="I88" s="131">
        <v>43.13306</v>
      </c>
      <c r="J88" s="338">
        <f>IFERROR(I88/H88*100,"")</f>
        <v>105.84800000000001</v>
      </c>
      <c r="K88" s="240">
        <v>47.787140000000001</v>
      </c>
      <c r="L88" s="243">
        <f>IFERROR(I88-K88,"")</f>
        <v>-4.6540800000000004</v>
      </c>
      <c r="M88" s="95">
        <f>IFERROR(IF(D88&gt;0,I88/D88*10,""),"")</f>
        <v>19.399686323434647</v>
      </c>
      <c r="N88" s="75">
        <f>IFERROR(IF(F88&gt;0,K88/F88*10,""),"")</f>
        <v>20.292503002230227</v>
      </c>
      <c r="O88" s="141">
        <f t="shared" si="3"/>
        <v>-0.89281667879557958</v>
      </c>
      <c r="P88" s="117"/>
      <c r="Q88" s="3" t="s">
        <v>160</v>
      </c>
    </row>
    <row r="89" spans="1:17" s="13" customFormat="1" ht="15.75" customHeight="1" x14ac:dyDescent="0.25">
      <c r="A89" s="101">
        <f t="shared" si="2"/>
        <v>12.896277617000003</v>
      </c>
      <c r="B89" s="208" t="s">
        <v>50</v>
      </c>
      <c r="C89" s="209">
        <v>17.912800000000001</v>
      </c>
      <c r="D89" s="227">
        <v>12.896277617000003</v>
      </c>
      <c r="E89" s="241">
        <f>IFERROR(D89/C89*100,0)</f>
        <v>71.994761382921723</v>
      </c>
      <c r="F89" s="231">
        <v>12.36341</v>
      </c>
      <c r="G89" s="98">
        <f>IFERROR(D89-F89,"")</f>
        <v>0.53286761700000262</v>
      </c>
      <c r="H89" s="236">
        <v>20.039000000000001</v>
      </c>
      <c r="I89" s="132">
        <v>14.754079999999998</v>
      </c>
      <c r="J89" s="78">
        <f>IFERROR(I89/H89*100,"")</f>
        <v>73.626827686012263</v>
      </c>
      <c r="K89" s="78">
        <v>11.15545</v>
      </c>
      <c r="L89" s="232">
        <f>IFERROR(I89-K89,"")</f>
        <v>3.5986299999999982</v>
      </c>
      <c r="M89" s="71">
        <f>IFERROR(IF(D89&gt;0,I89/D89*10,""),"")</f>
        <v>11.440572573089636</v>
      </c>
      <c r="N89" s="73">
        <f>IFERROR(IF(F89&gt;0,K89/F89*10,""),"")</f>
        <v>9.0229556408790135</v>
      </c>
      <c r="O89" s="98">
        <f t="shared" si="3"/>
        <v>2.4176169322106222</v>
      </c>
      <c r="P89" s="158"/>
      <c r="Q89" s="112" t="s">
        <v>160</v>
      </c>
    </row>
    <row r="90" spans="1:17" s="1" customFormat="1" ht="15" customHeight="1" x14ac:dyDescent="0.2">
      <c r="A90" s="101">
        <f t="shared" si="2"/>
        <v>0.23696923</v>
      </c>
      <c r="B90" s="210" t="s">
        <v>97</v>
      </c>
      <c r="C90" s="206">
        <v>0.53</v>
      </c>
      <c r="D90" s="165">
        <v>0.23696923</v>
      </c>
      <c r="E90" s="240">
        <f>IFERROR(D90/C90*100,0)</f>
        <v>44.711175471698112</v>
      </c>
      <c r="F90" s="230">
        <v>0</v>
      </c>
      <c r="G90" s="84">
        <f>IFERROR(D90-F90,"")</f>
        <v>0.23696923</v>
      </c>
      <c r="H90" s="309">
        <v>1.5</v>
      </c>
      <c r="I90" s="131">
        <v>0.1212</v>
      </c>
      <c r="J90" s="335">
        <f>IFERROR(I90/H90*100,"")</f>
        <v>8.08</v>
      </c>
      <c r="K90" s="240">
        <v>0</v>
      </c>
      <c r="L90" s="248">
        <f>IFERROR(I90-K90,"")</f>
        <v>0.1212</v>
      </c>
      <c r="M90" s="97">
        <f>IFERROR(IF(D90&gt;0,I90/D90*10,""),"")</f>
        <v>5.1145880838621958</v>
      </c>
      <c r="N90" s="75" t="str">
        <f>IFERROR(IF(F90&gt;0,K90/F90*10,""),"")</f>
        <v/>
      </c>
      <c r="O90" s="141">
        <f t="shared" si="3"/>
        <v>0</v>
      </c>
      <c r="P90" s="117"/>
      <c r="Q90" s="3" t="s">
        <v>160</v>
      </c>
    </row>
    <row r="91" spans="1:17" s="1" customFormat="1" ht="15" hidden="1" customHeight="1" x14ac:dyDescent="0.2">
      <c r="A91" s="101" t="str">
        <f t="shared" si="2"/>
        <v>x</v>
      </c>
      <c r="B91" s="210" t="s">
        <v>98</v>
      </c>
      <c r="C91" s="206"/>
      <c r="D91" s="165">
        <v>0</v>
      </c>
      <c r="E91" s="240">
        <f>IFERROR(D91/C91*100,0)</f>
        <v>0</v>
      </c>
      <c r="F91" s="230">
        <v>0</v>
      </c>
      <c r="G91" s="83">
        <f>IFERROR(D91-F91,"")</f>
        <v>0</v>
      </c>
      <c r="H91" s="308"/>
      <c r="I91" s="131">
        <v>0</v>
      </c>
      <c r="J91" s="338" t="str">
        <f>IFERROR(I91/H91*100,"")</f>
        <v/>
      </c>
      <c r="K91" s="240">
        <v>0</v>
      </c>
      <c r="L91" s="243">
        <f>IFERROR(I91-K91,"")</f>
        <v>0</v>
      </c>
      <c r="M91" s="97" t="str">
        <f>IFERROR(IF(D91&gt;0,I91/D91*10,""),"")</f>
        <v/>
      </c>
      <c r="N91" s="75" t="str">
        <f>IFERROR(IF(F91&gt;0,K91/F91*10,""),"")</f>
        <v/>
      </c>
      <c r="O91" s="141">
        <f t="shared" si="3"/>
        <v>0</v>
      </c>
      <c r="P91" s="117"/>
      <c r="Q91" s="3" t="s">
        <v>160</v>
      </c>
    </row>
    <row r="92" spans="1:17" s="1" customFormat="1" ht="15.75" x14ac:dyDescent="0.2">
      <c r="A92" s="101">
        <f t="shared" si="2"/>
        <v>12.659308387000001</v>
      </c>
      <c r="B92" s="210" t="s">
        <v>61</v>
      </c>
      <c r="C92" s="206">
        <v>17.3828</v>
      </c>
      <c r="D92" s="165">
        <v>12.659308387000001</v>
      </c>
      <c r="E92" s="240">
        <f>IFERROR(D92/C92*100,0)</f>
        <v>72.826635449985062</v>
      </c>
      <c r="F92" s="230">
        <v>12.36341</v>
      </c>
      <c r="G92" s="83">
        <f>IFERROR(D92-F92,"")</f>
        <v>0.29589838700000115</v>
      </c>
      <c r="H92" s="308">
        <v>18.539000000000001</v>
      </c>
      <c r="I92" s="131">
        <v>14.63288</v>
      </c>
      <c r="J92" s="338">
        <f>IFERROR(I92/H92*100,"")</f>
        <v>78.930255137817568</v>
      </c>
      <c r="K92" s="240">
        <v>11.15545</v>
      </c>
      <c r="L92" s="243">
        <f>IFERROR(I92-K92,"")</f>
        <v>3.47743</v>
      </c>
      <c r="M92" s="97">
        <f>IFERROR(IF(D92&gt;0,I92/D92*10,""),"")</f>
        <v>11.558988495000788</v>
      </c>
      <c r="N92" s="75">
        <f>IFERROR(IF(F92&gt;0,K92/F92*10,""),"")</f>
        <v>9.0229556408790135</v>
      </c>
      <c r="O92" s="141">
        <f t="shared" si="3"/>
        <v>2.5360328541217747</v>
      </c>
      <c r="P92" s="117"/>
      <c r="Q92" s="3" t="s">
        <v>160</v>
      </c>
    </row>
    <row r="93" spans="1:17" s="1" customFormat="1" ht="15" hidden="1" customHeight="1" x14ac:dyDescent="0.2">
      <c r="A93" s="101" t="e">
        <f t="shared" si="2"/>
        <v>#VALUE!</v>
      </c>
      <c r="B93" s="210"/>
      <c r="C93" s="206"/>
      <c r="D93" s="165" t="e">
        <v>#VALUE!</v>
      </c>
      <c r="E93" s="240">
        <f>IFERROR(D93/C93*100,0)</f>
        <v>0</v>
      </c>
      <c r="F93" s="230" t="e">
        <v>#VALUE!</v>
      </c>
      <c r="G93" s="84" t="str">
        <f>IFERROR(D93-F93,"")</f>
        <v/>
      </c>
      <c r="H93" s="309"/>
      <c r="I93" s="131" t="e">
        <v>#VALUE!</v>
      </c>
      <c r="J93" s="335" t="str">
        <f>IFERROR(I93/H93*100,"")</f>
        <v/>
      </c>
      <c r="K93" s="240" t="e">
        <v>#VALUE!</v>
      </c>
      <c r="L93" s="248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3" t="s">
        <v>160</v>
      </c>
    </row>
    <row r="94" spans="1:17" s="1" customFormat="1" ht="15" hidden="1" customHeight="1" x14ac:dyDescent="0.2">
      <c r="A94" s="101" t="str">
        <f t="shared" si="2"/>
        <v>x</v>
      </c>
      <c r="B94" s="210" t="s">
        <v>51</v>
      </c>
      <c r="C94" s="206" t="s">
        <v>136</v>
      </c>
      <c r="D94" s="165">
        <v>0</v>
      </c>
      <c r="E94" s="240">
        <f>IFERROR(D94/C94*100,0)</f>
        <v>0</v>
      </c>
      <c r="F94" s="230">
        <v>0</v>
      </c>
      <c r="G94" s="83">
        <f>IFERROR(D94-F94,"")</f>
        <v>0</v>
      </c>
      <c r="H94" s="298"/>
      <c r="I94" s="131">
        <v>0</v>
      </c>
      <c r="J94" s="338" t="str">
        <f>IFERROR(I94/H94*100,"")</f>
        <v/>
      </c>
      <c r="K94" s="240">
        <v>0</v>
      </c>
      <c r="L94" s="243">
        <f>IFERROR(I94-K94,"")</f>
        <v>0</v>
      </c>
      <c r="M94" s="97" t="str">
        <f>IFERROR(IF(D94&gt;0,I94/D94*10,""),"")</f>
        <v/>
      </c>
      <c r="N94" s="75" t="str">
        <f>IFERROR(IF(F94&gt;0,K94/F94*10,""),"")</f>
        <v/>
      </c>
      <c r="O94" s="141">
        <f t="shared" si="3"/>
        <v>0</v>
      </c>
      <c r="P94" s="117"/>
      <c r="Q94" s="3" t="s">
        <v>160</v>
      </c>
    </row>
    <row r="95" spans="1:17" s="1" customFormat="1" ht="15" hidden="1" customHeight="1" x14ac:dyDescent="0.2">
      <c r="A95" s="101" t="str">
        <f t="shared" si="2"/>
        <v>x</v>
      </c>
      <c r="B95" s="210" t="s">
        <v>52</v>
      </c>
      <c r="C95" s="206">
        <v>0</v>
      </c>
      <c r="D95" s="165">
        <v>0</v>
      </c>
      <c r="E95" s="240">
        <f>IFERROR(D95/C95*100,0)</f>
        <v>0</v>
      </c>
      <c r="F95" s="230">
        <v>0</v>
      </c>
      <c r="G95" s="83">
        <f>IFERROR(D95-F95,"")</f>
        <v>0</v>
      </c>
      <c r="H95" s="308"/>
      <c r="I95" s="131">
        <v>0</v>
      </c>
      <c r="J95" s="338" t="str">
        <f>IFERROR(I95/H95*100,"")</f>
        <v/>
      </c>
      <c r="K95" s="240">
        <v>0</v>
      </c>
      <c r="L95" s="243">
        <f>IFERROR(I95-K95,"")</f>
        <v>0</v>
      </c>
      <c r="M95" s="97" t="str">
        <f>IFERROR(IF(D95&gt;0,I95/D95*10,""),"")</f>
        <v/>
      </c>
      <c r="N95" s="75" t="str">
        <f>IFERROR(IF(F95&gt;0,K95/F95*10,""),"")</f>
        <v/>
      </c>
      <c r="O95" s="141">
        <f t="shared" si="3"/>
        <v>0</v>
      </c>
      <c r="P95" s="117"/>
      <c r="Q95" s="3" t="s">
        <v>160</v>
      </c>
    </row>
    <row r="96" spans="1:17" s="1" customFormat="1" ht="15" hidden="1" customHeight="1" x14ac:dyDescent="0.2">
      <c r="A96" s="101" t="str">
        <f t="shared" si="2"/>
        <v>x</v>
      </c>
      <c r="B96" s="210" t="s">
        <v>53</v>
      </c>
      <c r="C96" s="206" t="s">
        <v>136</v>
      </c>
      <c r="D96" s="165">
        <v>0</v>
      </c>
      <c r="E96" s="240">
        <f>IFERROR(D96/C96*100,0)</f>
        <v>0</v>
      </c>
      <c r="F96" s="230">
        <v>0</v>
      </c>
      <c r="G96" s="83">
        <f>IFERROR(D96-F96,"")</f>
        <v>0</v>
      </c>
      <c r="H96" s="308"/>
      <c r="I96" s="131">
        <v>0</v>
      </c>
      <c r="J96" s="338" t="str">
        <f>IFERROR(I96/H96*100,"")</f>
        <v/>
      </c>
      <c r="K96" s="240">
        <v>0</v>
      </c>
      <c r="L96" s="243">
        <f>IFERROR(I96-K96,"")</f>
        <v>0</v>
      </c>
      <c r="M96" s="97" t="str">
        <f>IFERROR(IF(D96&gt;0,I96/D96*10,""),"")</f>
        <v/>
      </c>
      <c r="N96" s="75" t="str">
        <f>IFERROR(IF(F96&gt;0,K96/F96*10,""),"")</f>
        <v/>
      </c>
      <c r="O96" s="141">
        <f t="shared" si="3"/>
        <v>0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2"/>
        <v>x</v>
      </c>
      <c r="B97" s="210" t="s">
        <v>82</v>
      </c>
      <c r="C97" s="206">
        <v>0</v>
      </c>
      <c r="D97" s="165">
        <v>0</v>
      </c>
      <c r="E97" s="240">
        <f>IFERROR(D97/C97*100,0)</f>
        <v>0</v>
      </c>
      <c r="F97" s="230">
        <v>0</v>
      </c>
      <c r="G97" s="83">
        <f>IFERROR(D97-F97,"")</f>
        <v>0</v>
      </c>
      <c r="H97" s="308"/>
      <c r="I97" s="131">
        <v>0</v>
      </c>
      <c r="J97" s="338" t="str">
        <f>IFERROR(I97/H97*100,"")</f>
        <v/>
      </c>
      <c r="K97" s="240">
        <v>0</v>
      </c>
      <c r="L97" s="243">
        <f>IFERROR(I97-K97,"")</f>
        <v>0</v>
      </c>
      <c r="M97" s="97" t="str">
        <f>IFERROR(IF(D97&gt;0,I97/D97*10,""),"")</f>
        <v/>
      </c>
      <c r="N97" s="75" t="str">
        <f>IFERROR(IF(F97&gt;0,K97/F97*10,""),"")</f>
        <v/>
      </c>
      <c r="O97" s="141">
        <f t="shared" si="3"/>
        <v>0</v>
      </c>
      <c r="P97" s="117"/>
      <c r="Q97" s="3" t="s">
        <v>160</v>
      </c>
    </row>
    <row r="98" spans="1:17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65" t="e">
        <v>#VALUE!</v>
      </c>
      <c r="E98" s="240">
        <f>IFERROR(D98/C98*100,0)</f>
        <v>0</v>
      </c>
      <c r="F98" s="230" t="e">
        <v>#VALUE!</v>
      </c>
      <c r="G98" s="83" t="str">
        <f>IFERROR(D98-F98,"")</f>
        <v/>
      </c>
      <c r="H98" s="308"/>
      <c r="I98" s="131" t="e">
        <v>#VALUE!</v>
      </c>
      <c r="J98" s="338" t="str">
        <f>IFERROR(I98/H98*100,"")</f>
        <v/>
      </c>
      <c r="K98" s="240" t="e">
        <v>#VALUE!</v>
      </c>
      <c r="L98" s="24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3" t="s">
        <v>160</v>
      </c>
    </row>
    <row r="99" spans="1:17" s="1" customFormat="1" ht="15" hidden="1" customHeight="1" x14ac:dyDescent="0.2">
      <c r="A99" s="101" t="str">
        <f t="shared" si="2"/>
        <v>x</v>
      </c>
      <c r="B99" s="210" t="s">
        <v>55</v>
      </c>
      <c r="C99" s="206">
        <v>0</v>
      </c>
      <c r="D99" s="165">
        <v>0</v>
      </c>
      <c r="E99" s="240">
        <f>IFERROR(D99/C99*100,0)</f>
        <v>0</v>
      </c>
      <c r="F99" s="230">
        <v>0</v>
      </c>
      <c r="G99" s="83">
        <f>IFERROR(D99-F99,"")</f>
        <v>0</v>
      </c>
      <c r="H99" s="308"/>
      <c r="I99" s="131">
        <v>0</v>
      </c>
      <c r="J99" s="338" t="str">
        <f>IFERROR(I99/H99*100,"")</f>
        <v/>
      </c>
      <c r="K99" s="240">
        <v>0</v>
      </c>
      <c r="L99" s="24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3" t="s">
        <v>160</v>
      </c>
    </row>
    <row r="100" spans="1:17" s="1" customFormat="1" ht="15" hidden="1" customHeight="1" x14ac:dyDescent="0.2">
      <c r="A100" s="101" t="str">
        <f t="shared" si="2"/>
        <v>x</v>
      </c>
      <c r="B100" s="210" t="s">
        <v>56</v>
      </c>
      <c r="C100" s="206">
        <v>0</v>
      </c>
      <c r="D100" s="165">
        <v>0</v>
      </c>
      <c r="E100" s="240">
        <f>IFERROR(D100/C100*100,0)</f>
        <v>0</v>
      </c>
      <c r="F100" s="230">
        <v>0</v>
      </c>
      <c r="G100" s="83">
        <f>IFERROR(D100-F100,"")</f>
        <v>0</v>
      </c>
      <c r="H100" s="308"/>
      <c r="I100" s="131">
        <v>0</v>
      </c>
      <c r="J100" s="338" t="str">
        <f>IFERROR(I100/H100*100,"")</f>
        <v/>
      </c>
      <c r="K100" s="240">
        <v>0</v>
      </c>
      <c r="L100" s="24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3"/>
        <v>0</v>
      </c>
      <c r="P100" s="117"/>
      <c r="Q100" s="3" t="s">
        <v>160</v>
      </c>
    </row>
    <row r="101" spans="1:17" s="1" customFormat="1" ht="15" hidden="1" customHeight="1" x14ac:dyDescent="0.2">
      <c r="A101" s="101" t="str">
        <f t="shared" si="2"/>
        <v>x</v>
      </c>
      <c r="B101" s="213" t="s">
        <v>99</v>
      </c>
      <c r="C101" s="193">
        <v>0</v>
      </c>
      <c r="D101" s="155">
        <v>0</v>
      </c>
      <c r="E101" s="266">
        <f>IFERROR(D101/C101*100,0)</f>
        <v>0</v>
      </c>
      <c r="F101" s="238">
        <v>0</v>
      </c>
      <c r="G101" s="91">
        <f>IFERROR(D101-F101,"")</f>
        <v>0</v>
      </c>
      <c r="H101" s="316"/>
      <c r="I101" s="133">
        <v>0</v>
      </c>
      <c r="J101" s="348" t="str">
        <f>IFERROR(I101/H101*100,"")</f>
        <v/>
      </c>
      <c r="K101" s="266">
        <v>0</v>
      </c>
      <c r="L101" s="246">
        <f>IFERROR(I101-K101,"")</f>
        <v>0</v>
      </c>
      <c r="M101" s="122" t="str">
        <f>IFERROR(IF(D101&gt;0,I101/D101*10,""),"")</f>
        <v/>
      </c>
      <c r="N101" s="80" t="str">
        <f>IFERROR(IF(F101&gt;0,K101/F101*10,""),"")</f>
        <v/>
      </c>
      <c r="O101" s="145">
        <f t="shared" si="3"/>
        <v>0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5" fitToHeight="2" orientation="landscape" r:id="rId1"/>
  <rowBreaks count="1" manualBreakCount="1">
    <brk id="44" min="1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T387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J4" sqref="J1:J1048576"/>
    </sheetView>
  </sheetViews>
  <sheetFormatPr defaultColWidth="9.140625" defaultRowHeight="15" x14ac:dyDescent="0.2"/>
  <cols>
    <col min="1" max="1" width="9.140625" style="7" hidden="1" customWidth="1"/>
    <col min="2" max="2" width="35.85546875" style="7" customWidth="1"/>
    <col min="3" max="3" width="15.5703125" style="7" customWidth="1"/>
    <col min="4" max="4" width="10.7109375" style="7" customWidth="1"/>
    <col min="5" max="5" width="11.7109375" style="7" customWidth="1"/>
    <col min="6" max="7" width="10.7109375" style="7" customWidth="1"/>
    <col min="8" max="8" width="23.85546875" style="7" customWidth="1"/>
    <col min="9" max="9" width="10.28515625" style="7" customWidth="1"/>
    <col min="10" max="10" width="11.5703125" style="8" customWidth="1"/>
    <col min="11" max="12" width="10.7109375" style="7" customWidth="1"/>
    <col min="13" max="14" width="9" style="7" customWidth="1"/>
    <col min="15" max="15" width="10.7109375" style="7" customWidth="1"/>
    <col min="16" max="16" width="22.7109375" style="7" customWidth="1"/>
    <col min="17" max="17" width="23.7109375" style="7" customWidth="1"/>
    <col min="18" max="18" width="25.28515625" style="7" customWidth="1"/>
    <col min="19" max="16384" width="9.140625" style="7"/>
  </cols>
  <sheetData>
    <row r="1" spans="1:20" ht="16.5" customHeight="1" x14ac:dyDescent="0.2">
      <c r="B1" s="381" t="s">
        <v>78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 t="s">
        <v>158</v>
      </c>
      <c r="Q1" s="114"/>
      <c r="R1" s="177">
        <v>44092</v>
      </c>
    </row>
    <row r="2" spans="1:20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50" t="s">
        <v>121</v>
      </c>
      <c r="Q2" s="114"/>
      <c r="R2" s="114"/>
    </row>
    <row r="3" spans="1:20" s="8" customFormat="1" ht="28.5" customHeight="1" x14ac:dyDescent="0.2">
      <c r="B3" s="384" t="s">
        <v>0</v>
      </c>
      <c r="C3" s="365" t="s">
        <v>164</v>
      </c>
      <c r="D3" s="373" t="s">
        <v>144</v>
      </c>
      <c r="E3" s="386"/>
      <c r="F3" s="375"/>
      <c r="G3" s="375"/>
      <c r="H3" s="370" t="s">
        <v>145</v>
      </c>
      <c r="I3" s="377"/>
      <c r="J3" s="377"/>
      <c r="K3" s="377"/>
      <c r="L3" s="378"/>
      <c r="M3" s="379" t="s">
        <v>146</v>
      </c>
      <c r="N3" s="379"/>
      <c r="O3" s="379"/>
      <c r="P3" s="150" t="s">
        <v>157</v>
      </c>
      <c r="Q3" s="114"/>
      <c r="R3" s="118"/>
    </row>
    <row r="4" spans="1:20" s="8" customFormat="1" ht="46.5" customHeight="1" x14ac:dyDescent="0.2">
      <c r="B4" s="385"/>
      <c r="C4" s="366"/>
      <c r="D4" s="221" t="s">
        <v>166</v>
      </c>
      <c r="E4" s="285" t="s">
        <v>165</v>
      </c>
      <c r="F4" s="222" t="s">
        <v>163</v>
      </c>
      <c r="G4" s="222" t="s">
        <v>167</v>
      </c>
      <c r="H4" s="344" t="s">
        <v>168</v>
      </c>
      <c r="I4" s="345" t="s">
        <v>166</v>
      </c>
      <c r="J4" s="352" t="s">
        <v>169</v>
      </c>
      <c r="K4" s="346" t="s">
        <v>163</v>
      </c>
      <c r="L4" s="346" t="s">
        <v>167</v>
      </c>
      <c r="M4" s="222" t="s">
        <v>166</v>
      </c>
      <c r="N4" s="222" t="s">
        <v>163</v>
      </c>
      <c r="O4" s="222" t="s">
        <v>167</v>
      </c>
      <c r="P4" s="118"/>
      <c r="Q4" s="118"/>
      <c r="R4" s="118"/>
    </row>
    <row r="5" spans="1:20" s="54" customFormat="1" ht="15.75" x14ac:dyDescent="0.25">
      <c r="A5" s="101">
        <f>IF(OR(D5="",D5=0),"x",D5)</f>
        <v>1841.30575</v>
      </c>
      <c r="B5" s="271" t="s">
        <v>1</v>
      </c>
      <c r="C5" s="272">
        <v>3468.9172054999999</v>
      </c>
      <c r="D5" s="282">
        <v>1841.30575</v>
      </c>
      <c r="E5" s="274">
        <f>IFERROR(D5/C5*100,0)</f>
        <v>53.080129646236372</v>
      </c>
      <c r="F5" s="275">
        <v>2170.6283699999999</v>
      </c>
      <c r="G5" s="276">
        <f>IFERROR(D5-F5,"")</f>
        <v>-329.32261999999992</v>
      </c>
      <c r="H5" s="317">
        <v>5189.3819560000002</v>
      </c>
      <c r="I5" s="284">
        <v>3528.1077600000003</v>
      </c>
      <c r="J5" s="349">
        <f>IFERROR(I5/H5*100,"")</f>
        <v>67.987051057607687</v>
      </c>
      <c r="K5" s="277">
        <v>3675.3092000000001</v>
      </c>
      <c r="L5" s="278">
        <f>IFERROR(I5-K5,"")</f>
        <v>-147.20143999999982</v>
      </c>
      <c r="M5" s="279">
        <f>IFERROR(IF(D5&gt;0,I5/D5*10,""),"")</f>
        <v>19.160901224579352</v>
      </c>
      <c r="N5" s="280">
        <f>IFERROR(IF(F5&gt;0,K5/F5*10,""),"")</f>
        <v>16.932005730672358</v>
      </c>
      <c r="O5" s="281">
        <f>IFERROR(M5-N5,"")</f>
        <v>2.2288954939069932</v>
      </c>
    </row>
    <row r="6" spans="1:20" s="13" customFormat="1" ht="15.75" x14ac:dyDescent="0.25">
      <c r="A6" s="101">
        <f t="shared" ref="A6:A69" si="0">IF(OR(D6="",D6=0),"x",D6)</f>
        <v>634.31231999999989</v>
      </c>
      <c r="B6" s="203" t="s">
        <v>2</v>
      </c>
      <c r="C6" s="204">
        <v>1423.7910199999999</v>
      </c>
      <c r="D6" s="226">
        <v>634.31231999999989</v>
      </c>
      <c r="E6" s="78">
        <f>IFERROR(D6/C6*100,0)</f>
        <v>44.550942595494107</v>
      </c>
      <c r="F6" s="130">
        <v>1201.5616500000001</v>
      </c>
      <c r="G6" s="23">
        <f>IFERROR(D6-F6,"")</f>
        <v>-567.24933000000021</v>
      </c>
      <c r="H6" s="300">
        <v>2362.11</v>
      </c>
      <c r="I6" s="14">
        <v>1380.6992900000002</v>
      </c>
      <c r="J6" s="339">
        <f>IFERROR(I6/H6*100,"")</f>
        <v>58.451947199749391</v>
      </c>
      <c r="K6" s="241">
        <v>2087.8962399999996</v>
      </c>
      <c r="L6" s="242">
        <f>IFERROR(I6-K6,"")</f>
        <v>-707.19694999999933</v>
      </c>
      <c r="M6" s="24">
        <f>IFERROR(IF(D6&gt;0,I6/D6*10,""),"")</f>
        <v>21.766868567206778</v>
      </c>
      <c r="N6" s="21">
        <f>IFERROR(IF(F6&gt;0,K6/F6*10,""),"")</f>
        <v>17.376521962064945</v>
      </c>
      <c r="O6" s="23">
        <f>IFERROR(M6-N6,"")</f>
        <v>4.3903466051418327</v>
      </c>
      <c r="R6" s="14"/>
    </row>
    <row r="7" spans="1:20" s="1" customFormat="1" ht="15.75" x14ac:dyDescent="0.2">
      <c r="A7" s="101">
        <f t="shared" si="0"/>
        <v>134.19667999999999</v>
      </c>
      <c r="B7" s="205" t="s">
        <v>3</v>
      </c>
      <c r="C7" s="206">
        <v>292.88598999999999</v>
      </c>
      <c r="D7" s="165">
        <v>134.19667999999999</v>
      </c>
      <c r="E7" s="240">
        <f>IFERROR(D7/C7*100,0)</f>
        <v>45.818743327395069</v>
      </c>
      <c r="F7" s="239">
        <v>294.80991</v>
      </c>
      <c r="G7" s="99">
        <f>IFERROR(D7-F7,"")</f>
        <v>-160.61323000000002</v>
      </c>
      <c r="H7" s="301">
        <v>577.20999999999992</v>
      </c>
      <c r="I7" s="131">
        <v>316.73196000000002</v>
      </c>
      <c r="J7" s="291">
        <f>IFERROR(I7/H7*100,"")</f>
        <v>54.872916269641905</v>
      </c>
      <c r="K7" s="240">
        <v>521.14686999999992</v>
      </c>
      <c r="L7" s="243">
        <f>IFERROR(I7-K7,"")</f>
        <v>-204.41490999999991</v>
      </c>
      <c r="M7" s="131">
        <f>IFERROR(IF(D7&gt;0,I7/D7*10,""),"")</f>
        <v>23.602071228587775</v>
      </c>
      <c r="N7" s="74">
        <f>IFERROR(IF(F7&gt;0,K7/F7*10,""),"")</f>
        <v>17.677386421643693</v>
      </c>
      <c r="O7" s="99">
        <f>IFERROR(M7-N7,"")</f>
        <v>5.9246848069440823</v>
      </c>
    </row>
    <row r="8" spans="1:20" s="1" customFormat="1" ht="15.75" x14ac:dyDescent="0.2">
      <c r="A8" s="101">
        <f t="shared" si="0"/>
        <v>12.574499999999999</v>
      </c>
      <c r="B8" s="205" t="s">
        <v>4</v>
      </c>
      <c r="C8" s="206">
        <v>27.832999999999998</v>
      </c>
      <c r="D8" s="165">
        <v>12.574499999999999</v>
      </c>
      <c r="E8" s="240">
        <f>IFERROR(D8/C8*100,0)</f>
        <v>45.178385369884666</v>
      </c>
      <c r="F8" s="239">
        <v>12.602779999999999</v>
      </c>
      <c r="G8" s="99">
        <f>IFERROR(D8-F8,"")</f>
        <v>-2.8280000000000527E-2</v>
      </c>
      <c r="H8" s="301">
        <v>67</v>
      </c>
      <c r="I8" s="131">
        <v>24.0077</v>
      </c>
      <c r="J8" s="291">
        <f>IFERROR(I8/H8*100,"")</f>
        <v>35.832388059701493</v>
      </c>
      <c r="K8" s="240">
        <v>31.538260000000001</v>
      </c>
      <c r="L8" s="243">
        <f>IFERROR(I8-K8,"")</f>
        <v>-7.5305600000000013</v>
      </c>
      <c r="M8" s="131">
        <f>IFERROR(IF(D8&gt;0,I8/D8*10,""),"")</f>
        <v>19.09236947791165</v>
      </c>
      <c r="N8" s="74">
        <f>IFERROR(IF(F8&gt;0,K8/F8*10,""),"")</f>
        <v>25.024843724955925</v>
      </c>
      <c r="O8" s="99">
        <f t="shared" ref="O8" si="1">IFERROR(M8-N8,"")</f>
        <v>-5.9324742470442757</v>
      </c>
    </row>
    <row r="9" spans="1:20" s="1" customFormat="1" ht="15" customHeight="1" x14ac:dyDescent="0.2">
      <c r="A9" s="101">
        <f t="shared" si="0"/>
        <v>1.01E-2</v>
      </c>
      <c r="B9" s="205" t="s">
        <v>5</v>
      </c>
      <c r="C9" s="206">
        <v>0.21</v>
      </c>
      <c r="D9" s="165">
        <v>1.01E-2</v>
      </c>
      <c r="E9" s="240">
        <f>IFERROR(D9/C9*100,0)</f>
        <v>4.8095238095238093</v>
      </c>
      <c r="F9" s="239">
        <v>0</v>
      </c>
      <c r="G9" s="99">
        <f>IFERROR(D9-F9,"")</f>
        <v>1.01E-2</v>
      </c>
      <c r="H9" s="301">
        <v>0.2</v>
      </c>
      <c r="I9" s="131">
        <v>1.6160000000000001E-2</v>
      </c>
      <c r="J9" s="291">
        <f>IFERROR(I9/H9*100,"")</f>
        <v>8.08</v>
      </c>
      <c r="K9" s="240">
        <v>0</v>
      </c>
      <c r="L9" s="243">
        <f>IFERROR(I9-K9,"")</f>
        <v>1.6160000000000001E-2</v>
      </c>
      <c r="M9" s="131">
        <f>IFERROR(IF(D9&gt;0,I9/D9*10,""),"")</f>
        <v>16</v>
      </c>
      <c r="N9" s="74" t="str">
        <f>IFERROR(IF(F9&gt;0,K9/F9*10,""),"")</f>
        <v/>
      </c>
      <c r="O9" s="99" t="str">
        <f>IFERROR(M9-N9,"")</f>
        <v/>
      </c>
    </row>
    <row r="10" spans="1:20" s="1" customFormat="1" ht="15.75" x14ac:dyDescent="0.2">
      <c r="A10" s="101">
        <f t="shared" si="0"/>
        <v>86.254000000000005</v>
      </c>
      <c r="B10" s="205" t="s">
        <v>6</v>
      </c>
      <c r="C10" s="206">
        <v>181.60079999999999</v>
      </c>
      <c r="D10" s="165">
        <v>86.254000000000005</v>
      </c>
      <c r="E10" s="240">
        <f>IFERROR(D10/C10*100,0)</f>
        <v>47.496486799617628</v>
      </c>
      <c r="F10" s="239">
        <v>185.33500000000001</v>
      </c>
      <c r="G10" s="99">
        <f>IFERROR(D10-F10,"")</f>
        <v>-99.081000000000003</v>
      </c>
      <c r="H10" s="301">
        <v>269.3</v>
      </c>
      <c r="I10" s="131">
        <v>162.50900000000001</v>
      </c>
      <c r="J10" s="291">
        <f>IFERROR(I10/H10*100,"")</f>
        <v>60.344968436687708</v>
      </c>
      <c r="K10" s="240">
        <v>277.75</v>
      </c>
      <c r="L10" s="243">
        <f>IFERROR(I10-K10,"")</f>
        <v>-115.24099999999999</v>
      </c>
      <c r="M10" s="131">
        <f>IFERROR(IF(D10&gt;0,I10/D10*10,""),"")</f>
        <v>18.840749414519905</v>
      </c>
      <c r="N10" s="74">
        <f>IFERROR(IF(F10&gt;0,K10/F10*10,""),"")</f>
        <v>14.986376021798364</v>
      </c>
      <c r="O10" s="99">
        <f t="shared" ref="O10:O24" si="2">IFERROR(M10-N10,"")</f>
        <v>3.8543733927215413</v>
      </c>
    </row>
    <row r="11" spans="1:20" s="1" customFormat="1" ht="15" hidden="1" customHeight="1" x14ac:dyDescent="0.2">
      <c r="A11" s="101" t="str">
        <f t="shared" si="0"/>
        <v>x</v>
      </c>
      <c r="B11" s="205" t="s">
        <v>7</v>
      </c>
      <c r="C11" s="206">
        <v>0.108</v>
      </c>
      <c r="D11" s="165">
        <v>0</v>
      </c>
      <c r="E11" s="240">
        <f>IFERROR(D11/C11*100,0)</f>
        <v>0</v>
      </c>
      <c r="F11" s="239">
        <v>0</v>
      </c>
      <c r="G11" s="99">
        <f>IFERROR(D11-F11,"")</f>
        <v>0</v>
      </c>
      <c r="H11" s="301">
        <v>0.2</v>
      </c>
      <c r="I11" s="131">
        <v>0</v>
      </c>
      <c r="J11" s="291">
        <f>IFERROR(I11/H11*100,"")</f>
        <v>0</v>
      </c>
      <c r="K11" s="240">
        <v>0</v>
      </c>
      <c r="L11" s="243">
        <f>IFERROR(I11-K11,"")</f>
        <v>0</v>
      </c>
      <c r="M11" s="131" t="str">
        <f>IFERROR(IF(D11&gt;0,I11/D11*10,""),"")</f>
        <v/>
      </c>
      <c r="N11" s="74" t="str">
        <f>IFERROR(IF(F11&gt;0,K11/F11*10,""),"")</f>
        <v/>
      </c>
      <c r="O11" s="99" t="str">
        <f t="shared" si="2"/>
        <v/>
      </c>
    </row>
    <row r="12" spans="1:20" s="1" customFormat="1" ht="15" hidden="1" customHeight="1" x14ac:dyDescent="0.2">
      <c r="A12" s="101" t="str">
        <f t="shared" si="0"/>
        <v>x</v>
      </c>
      <c r="B12" s="205" t="s">
        <v>8</v>
      </c>
      <c r="C12" s="206">
        <v>1.2427600000000001</v>
      </c>
      <c r="D12" s="165">
        <v>0</v>
      </c>
      <c r="E12" s="240">
        <f>IFERROR(D12/C12*100,0)</f>
        <v>0</v>
      </c>
      <c r="F12" s="239">
        <v>0</v>
      </c>
      <c r="G12" s="99">
        <f>IFERROR(D12-F12,"")</f>
        <v>0</v>
      </c>
      <c r="H12" s="301">
        <v>1</v>
      </c>
      <c r="I12" s="131">
        <v>0</v>
      </c>
      <c r="J12" s="291">
        <f>IFERROR(I12/H12*100,"")</f>
        <v>0</v>
      </c>
      <c r="K12" s="240">
        <v>0</v>
      </c>
      <c r="L12" s="243">
        <f>IFERROR(I12-K12,"")</f>
        <v>0</v>
      </c>
      <c r="M12" s="131" t="str">
        <f>IFERROR(IF(D12&gt;0,I12/D12*10,""),"")</f>
        <v/>
      </c>
      <c r="N12" s="74" t="str">
        <f>IFERROR(IF(F12&gt;0,K12/F12*10,""),"")</f>
        <v/>
      </c>
      <c r="O12" s="99" t="str">
        <f t="shared" si="2"/>
        <v/>
      </c>
      <c r="P12" s="18"/>
      <c r="Q12" s="18"/>
    </row>
    <row r="13" spans="1:20" s="1" customFormat="1" ht="15" hidden="1" customHeight="1" x14ac:dyDescent="0.2">
      <c r="A13" s="101" t="str">
        <f t="shared" si="0"/>
        <v>x</v>
      </c>
      <c r="B13" s="205" t="s">
        <v>9</v>
      </c>
      <c r="C13" s="206"/>
      <c r="D13" s="165">
        <v>0</v>
      </c>
      <c r="E13" s="240">
        <f>IFERROR(D13/C13*100,0)</f>
        <v>0</v>
      </c>
      <c r="F13" s="239">
        <v>0</v>
      </c>
      <c r="G13" s="99">
        <f>IFERROR(D13-F13,"")</f>
        <v>0</v>
      </c>
      <c r="H13" s="301"/>
      <c r="I13" s="131">
        <v>0</v>
      </c>
      <c r="J13" s="291" t="str">
        <f>IFERROR(I13/H13*100,"")</f>
        <v/>
      </c>
      <c r="K13" s="240">
        <v>0</v>
      </c>
      <c r="L13" s="243">
        <f>IFERROR(I13-K13,"")</f>
        <v>0</v>
      </c>
      <c r="M13" s="131" t="str">
        <f>IFERROR(IF(D13&gt;0,I13/D13*10,""),"")</f>
        <v/>
      </c>
      <c r="N13" s="74" t="str">
        <f>IFERROR(IF(F13&gt;0,K13/F13*10,""),"")</f>
        <v/>
      </c>
      <c r="O13" s="99" t="str">
        <f t="shared" si="2"/>
        <v/>
      </c>
    </row>
    <row r="14" spans="1:20" s="1" customFormat="1" ht="15.75" x14ac:dyDescent="0.2">
      <c r="A14" s="101">
        <f t="shared" si="0"/>
        <v>149.47999999999999</v>
      </c>
      <c r="B14" s="205" t="s">
        <v>10</v>
      </c>
      <c r="C14" s="206">
        <v>312.26904999999999</v>
      </c>
      <c r="D14" s="165">
        <v>149.47999999999999</v>
      </c>
      <c r="E14" s="240">
        <f>IFERROR(D14/C14*100,0)</f>
        <v>47.868977088827727</v>
      </c>
      <c r="F14" s="239">
        <v>261.92329999999998</v>
      </c>
      <c r="G14" s="99">
        <f>IFERROR(D14-F14,"")</f>
        <v>-112.44329999999999</v>
      </c>
      <c r="H14" s="301">
        <v>615</v>
      </c>
      <c r="I14" s="131">
        <v>353.298</v>
      </c>
      <c r="J14" s="291">
        <f>IFERROR(I14/H14*100,"")</f>
        <v>57.446829268292689</v>
      </c>
      <c r="K14" s="240">
        <v>463.86269999999996</v>
      </c>
      <c r="L14" s="243">
        <f>IFERROR(I14-K14,"")</f>
        <v>-110.56469999999996</v>
      </c>
      <c r="M14" s="131">
        <f>IFERROR(IF(D14&gt;0,I14/D14*10,""),"")</f>
        <v>23.635135135135137</v>
      </c>
      <c r="N14" s="74">
        <f>IFERROR(IF(F14&gt;0,K14/F14*10,""),"")</f>
        <v>17.709867736089151</v>
      </c>
      <c r="O14" s="99">
        <f t="shared" si="2"/>
        <v>5.9252673990459854</v>
      </c>
      <c r="T14" s="1" t="s">
        <v>67</v>
      </c>
    </row>
    <row r="15" spans="1:20" s="1" customFormat="1" ht="15.75" x14ac:dyDescent="0.2">
      <c r="A15" s="101">
        <f t="shared" si="0"/>
        <v>59.59</v>
      </c>
      <c r="B15" s="205" t="s">
        <v>11</v>
      </c>
      <c r="C15" s="206">
        <v>126.95461</v>
      </c>
      <c r="D15" s="165">
        <v>59.59</v>
      </c>
      <c r="E15" s="240">
        <f>IFERROR(D15/C15*100,0)</f>
        <v>46.938035570350692</v>
      </c>
      <c r="F15" s="239">
        <v>86.86</v>
      </c>
      <c r="G15" s="99">
        <f>IFERROR(D15-F15,"")</f>
        <v>-27.269999999999996</v>
      </c>
      <c r="H15" s="301">
        <v>125</v>
      </c>
      <c r="I15" s="131">
        <v>136.35</v>
      </c>
      <c r="J15" s="291">
        <f>IFERROR(I15/H15*100,"")</f>
        <v>109.08</v>
      </c>
      <c r="K15" s="240">
        <v>139.98599999999999</v>
      </c>
      <c r="L15" s="243">
        <f>IFERROR(I15-K15,"")</f>
        <v>-3.6359999999999957</v>
      </c>
      <c r="M15" s="131">
        <f>IFERROR(IF(D15&gt;0,I15/D15*10,""),"")</f>
        <v>22.881355932203387</v>
      </c>
      <c r="N15" s="74">
        <f>IFERROR(IF(F15&gt;0,K15/F15*10,""),"")</f>
        <v>16.11627906976744</v>
      </c>
      <c r="O15" s="99">
        <f t="shared" si="2"/>
        <v>6.7650768624359472</v>
      </c>
    </row>
    <row r="16" spans="1:20" s="1" customFormat="1" ht="15" customHeight="1" x14ac:dyDescent="0.2">
      <c r="A16" s="101">
        <f t="shared" si="0"/>
        <v>2.0664599999999997</v>
      </c>
      <c r="B16" s="205" t="s">
        <v>58</v>
      </c>
      <c r="C16" s="206">
        <v>10.37842</v>
      </c>
      <c r="D16" s="165">
        <v>2.0664599999999997</v>
      </c>
      <c r="E16" s="240">
        <f>IFERROR(D16/C16*100,0)</f>
        <v>19.911123273099371</v>
      </c>
      <c r="F16" s="239">
        <v>5.9186000000000005</v>
      </c>
      <c r="G16" s="99">
        <f>IFERROR(D16-F16,"")</f>
        <v>-3.8521400000000008</v>
      </c>
      <c r="H16" s="301">
        <v>13.4</v>
      </c>
      <c r="I16" s="131">
        <v>3.0714099999999998</v>
      </c>
      <c r="J16" s="291">
        <f>IFERROR(I16/H16*100,"")</f>
        <v>22.920970149253726</v>
      </c>
      <c r="K16" s="240">
        <v>9.0799000000000003</v>
      </c>
      <c r="L16" s="243">
        <f>IFERROR(I16-K16,"")</f>
        <v>-6.0084900000000001</v>
      </c>
      <c r="M16" s="131">
        <f>IFERROR(IF(D16&gt;0,I16/D16*10,""),"")</f>
        <v>14.863147605083089</v>
      </c>
      <c r="N16" s="74">
        <f>IFERROR(IF(F16&gt;0,K16/F16*10,""),"")</f>
        <v>15.341296928327644</v>
      </c>
      <c r="O16" s="99">
        <f t="shared" si="2"/>
        <v>-0.47814932324455484</v>
      </c>
    </row>
    <row r="17" spans="1:15" s="1" customFormat="1" ht="15.75" x14ac:dyDescent="0.2">
      <c r="A17" s="101">
        <f t="shared" si="0"/>
        <v>61.650399999999998</v>
      </c>
      <c r="B17" s="205" t="s">
        <v>12</v>
      </c>
      <c r="C17" s="206">
        <v>150.53366</v>
      </c>
      <c r="D17" s="165">
        <v>61.650399999999998</v>
      </c>
      <c r="E17" s="240">
        <f>IFERROR(D17/C17*100,0)</f>
        <v>40.954561258923746</v>
      </c>
      <c r="F17" s="239">
        <v>104.636</v>
      </c>
      <c r="G17" s="99">
        <f>IFERROR(D17-F17,"")</f>
        <v>-42.985599999999998</v>
      </c>
      <c r="H17" s="301">
        <v>252</v>
      </c>
      <c r="I17" s="131">
        <v>123.0988</v>
      </c>
      <c r="J17" s="291">
        <f>IFERROR(I17/H17*100,"")</f>
        <v>48.848730158730156</v>
      </c>
      <c r="K17" s="240">
        <v>197.25300000000001</v>
      </c>
      <c r="L17" s="243">
        <f>IFERROR(I17-K17,"")</f>
        <v>-74.154200000000017</v>
      </c>
      <c r="M17" s="131">
        <f>IFERROR(IF(D17&gt;0,I17/D17*10,""),"")</f>
        <v>19.967234600262124</v>
      </c>
      <c r="N17" s="74">
        <f>IFERROR(IF(F17&gt;0,K17/F17*10,""),"")</f>
        <v>18.851351351351354</v>
      </c>
      <c r="O17" s="99">
        <f t="shared" si="2"/>
        <v>1.1158832489107695</v>
      </c>
    </row>
    <row r="18" spans="1:15" s="1" customFormat="1" ht="15.75" x14ac:dyDescent="0.2">
      <c r="A18" s="101">
        <f t="shared" si="0"/>
        <v>33.198699999999995</v>
      </c>
      <c r="B18" s="205" t="s">
        <v>13</v>
      </c>
      <c r="C18" s="206">
        <v>80.02158</v>
      </c>
      <c r="D18" s="165">
        <v>33.198699999999995</v>
      </c>
      <c r="E18" s="240">
        <f>IFERROR(D18/C18*100,0)</f>
        <v>41.487183832161264</v>
      </c>
      <c r="F18" s="239">
        <v>50.267700000000005</v>
      </c>
      <c r="G18" s="99">
        <f>IFERROR(D18-F18,"")</f>
        <v>-17.06900000000001</v>
      </c>
      <c r="H18" s="301">
        <v>132.4</v>
      </c>
      <c r="I18" s="131">
        <v>61.68676</v>
      </c>
      <c r="J18" s="291">
        <f>IFERROR(I18/H18*100,"")</f>
        <v>46.591208459214499</v>
      </c>
      <c r="K18" s="240">
        <v>83.406810000000007</v>
      </c>
      <c r="L18" s="243">
        <f>IFERROR(I18-K18,"")</f>
        <v>-21.720050000000008</v>
      </c>
      <c r="M18" s="131">
        <f>IFERROR(IF(D18&gt;0,I18/D18*10,""),"")</f>
        <v>18.581076969881355</v>
      </c>
      <c r="N18" s="74">
        <f>IFERROR(IF(F18&gt;0,K18/F18*10,""),"")</f>
        <v>16.592525617842075</v>
      </c>
      <c r="O18" s="99">
        <f t="shared" si="2"/>
        <v>1.9885513520392806</v>
      </c>
    </row>
    <row r="19" spans="1:15" s="1" customFormat="1" ht="15" hidden="1" customHeight="1" x14ac:dyDescent="0.2">
      <c r="A19" s="101" t="str">
        <f t="shared" si="0"/>
        <v>x</v>
      </c>
      <c r="B19" s="205" t="s">
        <v>14</v>
      </c>
      <c r="C19" s="206">
        <v>1E-3</v>
      </c>
      <c r="D19" s="165">
        <v>0</v>
      </c>
      <c r="E19" s="240">
        <f>IFERROR(D19/C19*100,0)</f>
        <v>0</v>
      </c>
      <c r="F19" s="239">
        <v>0</v>
      </c>
      <c r="G19" s="99">
        <f>IFERROR(D19-F19,"")</f>
        <v>0</v>
      </c>
      <c r="H19" s="301"/>
      <c r="I19" s="131">
        <v>0</v>
      </c>
      <c r="J19" s="291" t="str">
        <f>IFERROR(I19/H19*100,"")</f>
        <v/>
      </c>
      <c r="K19" s="240">
        <v>0</v>
      </c>
      <c r="L19" s="243">
        <f>IFERROR(I19-K19,"")</f>
        <v>0</v>
      </c>
      <c r="M19" s="131" t="str">
        <f>IFERROR(IF(D19&gt;0,I19/D19*10,""),"")</f>
        <v/>
      </c>
      <c r="N19" s="74" t="str">
        <f>IFERROR(IF(F19&gt;0,K19/F19*10,""),"")</f>
        <v/>
      </c>
      <c r="O19" s="99" t="str">
        <f t="shared" si="2"/>
        <v/>
      </c>
    </row>
    <row r="20" spans="1:15" s="1" customFormat="1" ht="15.75" x14ac:dyDescent="0.2">
      <c r="A20" s="101">
        <f t="shared" si="0"/>
        <v>80.141480000000001</v>
      </c>
      <c r="B20" s="205" t="s">
        <v>15</v>
      </c>
      <c r="C20" s="206">
        <v>194.4684</v>
      </c>
      <c r="D20" s="165">
        <v>80.141480000000001</v>
      </c>
      <c r="E20" s="240">
        <f>IFERROR(D20/C20*100,0)</f>
        <v>41.210541147044971</v>
      </c>
      <c r="F20" s="239">
        <v>165.97936000000001</v>
      </c>
      <c r="G20" s="99">
        <f>IFERROR(D20-F20,"")</f>
        <v>-85.837880000000013</v>
      </c>
      <c r="H20" s="301">
        <v>246.4</v>
      </c>
      <c r="I20" s="131">
        <v>163.26650000000001</v>
      </c>
      <c r="J20" s="291">
        <f>IFERROR(I20/H20*100,"")</f>
        <v>66.260754870129873</v>
      </c>
      <c r="K20" s="240">
        <v>307.00970000000001</v>
      </c>
      <c r="L20" s="243">
        <f>IFERROR(I20-K20,"")</f>
        <v>-143.7432</v>
      </c>
      <c r="M20" s="131">
        <f>IFERROR(IF(D20&gt;0,I20/D20*10,""),"")</f>
        <v>20.372284115541667</v>
      </c>
      <c r="N20" s="74">
        <f>IFERROR(IF(F20&gt;0,K20/F20*10,""),"")</f>
        <v>18.49686009151981</v>
      </c>
      <c r="O20" s="99">
        <f t="shared" si="2"/>
        <v>1.8754240240218572</v>
      </c>
    </row>
    <row r="21" spans="1:15" s="1" customFormat="1" ht="15" hidden="1" customHeight="1" x14ac:dyDescent="0.2">
      <c r="A21" s="101" t="str">
        <f t="shared" si="0"/>
        <v>x</v>
      </c>
      <c r="B21" s="205" t="s">
        <v>16</v>
      </c>
      <c r="C21" s="206"/>
      <c r="D21" s="165">
        <v>0</v>
      </c>
      <c r="E21" s="240">
        <f>IFERROR(D21/C21*100,0)</f>
        <v>0</v>
      </c>
      <c r="F21" s="239">
        <v>0</v>
      </c>
      <c r="G21" s="99">
        <f>IFERROR(D21-F21,"")</f>
        <v>0</v>
      </c>
      <c r="H21" s="301"/>
      <c r="I21" s="131">
        <v>0</v>
      </c>
      <c r="J21" s="291" t="str">
        <f>IFERROR(I21/H21*100,"")</f>
        <v/>
      </c>
      <c r="K21" s="240">
        <v>0</v>
      </c>
      <c r="L21" s="243">
        <f>IFERROR(I21-K21,"")</f>
        <v>0</v>
      </c>
      <c r="M21" s="131" t="str">
        <f>IFERROR(IF(D21&gt;0,I21/D21*10,""),"")</f>
        <v/>
      </c>
      <c r="N21" s="74" t="str">
        <f>IFERROR(IF(F21&gt;0,K21/F21*10,""),"")</f>
        <v/>
      </c>
      <c r="O21" s="99" t="str">
        <f t="shared" si="2"/>
        <v/>
      </c>
    </row>
    <row r="22" spans="1:15" s="1" customFormat="1" ht="15.75" x14ac:dyDescent="0.2">
      <c r="A22" s="101">
        <f t="shared" si="0"/>
        <v>15.15</v>
      </c>
      <c r="B22" s="205" t="s">
        <v>17</v>
      </c>
      <c r="C22" s="206">
        <v>45.15155</v>
      </c>
      <c r="D22" s="165">
        <v>15.15</v>
      </c>
      <c r="E22" s="240">
        <f>IFERROR(D22/C22*100,0)</f>
        <v>33.553665378043505</v>
      </c>
      <c r="F22" s="239">
        <v>33.228999999999999</v>
      </c>
      <c r="G22" s="99">
        <f>IFERROR(D22-F22,"")</f>
        <v>-18.079000000000001</v>
      </c>
      <c r="H22" s="301">
        <v>63</v>
      </c>
      <c r="I22" s="131">
        <v>36.662999999999997</v>
      </c>
      <c r="J22" s="291">
        <f>IFERROR(I22/H22*100,"")</f>
        <v>58.195238095238089</v>
      </c>
      <c r="K22" s="240">
        <v>56.863</v>
      </c>
      <c r="L22" s="243">
        <f>IFERROR(I22-K22,"")</f>
        <v>-20.200000000000003</v>
      </c>
      <c r="M22" s="131">
        <f>IFERROR(IF(D22&gt;0,I22/D22*10,""),"")</f>
        <v>24.2</v>
      </c>
      <c r="N22" s="74">
        <f>IFERROR(IF(F22&gt;0,K22/F22*10,""),"")</f>
        <v>17.112462006079028</v>
      </c>
      <c r="O22" s="99">
        <f t="shared" si="2"/>
        <v>7.0875379939209715</v>
      </c>
    </row>
    <row r="23" spans="1:15" s="1" customFormat="1" ht="15" hidden="1" customHeight="1" x14ac:dyDescent="0.2">
      <c r="A23" s="101" t="str">
        <f t="shared" si="0"/>
        <v>x</v>
      </c>
      <c r="B23" s="205" t="s">
        <v>18</v>
      </c>
      <c r="C23" s="206">
        <v>0.13200000000000001</v>
      </c>
      <c r="D23" s="165">
        <v>0</v>
      </c>
      <c r="E23" s="240">
        <f>IFERROR(D23/C23*100,0)</f>
        <v>0</v>
      </c>
      <c r="F23" s="239">
        <v>0</v>
      </c>
      <c r="G23" s="99">
        <f>IFERROR(D23-F23,"")</f>
        <v>0</v>
      </c>
      <c r="H23" s="301"/>
      <c r="I23" s="131">
        <v>0</v>
      </c>
      <c r="J23" s="291" t="str">
        <f>IFERROR(I23/H23*100,"")</f>
        <v/>
      </c>
      <c r="K23" s="240">
        <v>0</v>
      </c>
      <c r="L23" s="243">
        <f>IFERROR(I23-K23,"")</f>
        <v>0</v>
      </c>
      <c r="M23" s="131" t="str">
        <f>IFERROR(IF(D23&gt;0,I23/D23*10,""),"")</f>
        <v/>
      </c>
      <c r="N23" s="74" t="str">
        <f>IFERROR(IF(F23&gt;0,K23/F23*10,""),"")</f>
        <v/>
      </c>
      <c r="O23" s="99" t="str">
        <f t="shared" si="2"/>
        <v/>
      </c>
    </row>
    <row r="24" spans="1:15" s="1" customFormat="1" ht="15" hidden="1" customHeight="1" x14ac:dyDescent="0.2">
      <c r="A24" s="101" t="e">
        <f t="shared" si="0"/>
        <v>#VALUE!</v>
      </c>
      <c r="B24" s="205" t="s">
        <v>136</v>
      </c>
      <c r="C24" s="206">
        <v>2.0000000000000001E-4</v>
      </c>
      <c r="D24" s="165" t="e">
        <v>#VALUE!</v>
      </c>
      <c r="E24" s="240">
        <f>IFERROR(D24/C24*100,0)</f>
        <v>0</v>
      </c>
      <c r="F24" s="239" t="e">
        <v>#VALUE!</v>
      </c>
      <c r="G24" s="99" t="str">
        <f>IFERROR(D24-F24,"")</f>
        <v/>
      </c>
      <c r="H24" s="301"/>
      <c r="I24" s="131" t="e">
        <v>#VALUE!</v>
      </c>
      <c r="J24" s="291" t="str">
        <f>IFERROR(I24/H24*100,"")</f>
        <v/>
      </c>
      <c r="K24" s="240" t="e">
        <v>#VALUE!</v>
      </c>
      <c r="L24" s="243" t="str">
        <f>IFERROR(I24-K24,"")</f>
        <v/>
      </c>
      <c r="M24" s="131" t="str">
        <f>IFERROR(IF(D24&gt;0,I24/D24*10,""),"")</f>
        <v/>
      </c>
      <c r="N24" s="74" t="str">
        <f>IFERROR(IF(F24&gt;0,K24/F24*10,""),"")</f>
        <v/>
      </c>
      <c r="O24" s="99" t="str">
        <f t="shared" si="2"/>
        <v/>
      </c>
    </row>
    <row r="25" spans="1:15" s="13" customFormat="1" ht="15.75" x14ac:dyDescent="0.25">
      <c r="A25" s="101">
        <f t="shared" si="0"/>
        <v>11.545309999999999</v>
      </c>
      <c r="B25" s="203" t="s">
        <v>19</v>
      </c>
      <c r="C25" s="204">
        <v>13.9283</v>
      </c>
      <c r="D25" s="226">
        <v>11.545309999999999</v>
      </c>
      <c r="E25" s="78">
        <f>IFERROR(D25/C25*100,0)</f>
        <v>82.891020440398322</v>
      </c>
      <c r="F25" s="130">
        <v>3.4905599999999999</v>
      </c>
      <c r="G25" s="25">
        <f>D25-F25</f>
        <v>8.0547499999999985</v>
      </c>
      <c r="H25" s="302">
        <v>29</v>
      </c>
      <c r="I25" s="132">
        <v>25.79035</v>
      </c>
      <c r="J25" s="340">
        <f>IFERROR(I25/H25*100,"")</f>
        <v>88.932241379310355</v>
      </c>
      <c r="K25" s="241">
        <v>11.239280000000001</v>
      </c>
      <c r="L25" s="244">
        <f>I25-K25</f>
        <v>14.551069999999999</v>
      </c>
      <c r="M25" s="24">
        <f>IF(D25&gt;0,I25/D25*10,"")</f>
        <v>22.338378094654885</v>
      </c>
      <c r="N25" s="21">
        <f>IF(F25&gt;0,K25/F25*10,"")</f>
        <v>32.199074074074076</v>
      </c>
      <c r="O25" s="140">
        <f>IFERROR(M25-N25,"")</f>
        <v>-9.8606959794191908</v>
      </c>
    </row>
    <row r="26" spans="1:15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65">
        <v>0</v>
      </c>
      <c r="E26" s="240">
        <f>IFERROR(D26/C26*100,0)</f>
        <v>0</v>
      </c>
      <c r="F26" s="239">
        <v>0</v>
      </c>
      <c r="G26" s="99">
        <f>IFERROR(D26-F26,"")</f>
        <v>0</v>
      </c>
      <c r="H26" s="301"/>
      <c r="I26" s="131">
        <v>0</v>
      </c>
      <c r="J26" s="291" t="str">
        <f>IFERROR(I26/H26*100,"")</f>
        <v/>
      </c>
      <c r="K26" s="240">
        <v>0</v>
      </c>
      <c r="L26" s="243">
        <f>IFERROR(I26-K26,"")</f>
        <v>0</v>
      </c>
      <c r="M26" s="131" t="str">
        <f>IFERROR(IF(D26&gt;0,I26/D26*10,""),"")</f>
        <v/>
      </c>
      <c r="N26" s="74" t="str">
        <f>IFERROR(IF(F26&gt;0,K26/F26*10,""),"")</f>
        <v/>
      </c>
      <c r="O26" s="99" t="str">
        <f t="shared" ref="O26:O89" si="3">IFERROR(M26-N26,"")</f>
        <v/>
      </c>
    </row>
    <row r="27" spans="1:15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65">
        <v>0</v>
      </c>
      <c r="E27" s="240">
        <f>IFERROR(D27/C27*100,0)</f>
        <v>0</v>
      </c>
      <c r="F27" s="239">
        <v>0</v>
      </c>
      <c r="G27" s="99">
        <f>IFERROR(D27-F27,"")</f>
        <v>0</v>
      </c>
      <c r="H27" s="301"/>
      <c r="I27" s="131">
        <v>0</v>
      </c>
      <c r="J27" s="291" t="str">
        <f>IFERROR(I27/H27*100,"")</f>
        <v/>
      </c>
      <c r="K27" s="240">
        <v>0</v>
      </c>
      <c r="L27" s="243">
        <f>IFERROR(I27-K27,"")</f>
        <v>0</v>
      </c>
      <c r="M27" s="131" t="str">
        <f>IFERROR(IF(D27&gt;0,I27/D27*10,""),"")</f>
        <v/>
      </c>
      <c r="N27" s="74" t="str">
        <f>IFERROR(IF(F27&gt;0,K27/F27*10,""),"")</f>
        <v/>
      </c>
      <c r="O27" s="99" t="str">
        <f t="shared" si="3"/>
        <v/>
      </c>
    </row>
    <row r="28" spans="1:15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65">
        <v>0</v>
      </c>
      <c r="E28" s="240">
        <f>IFERROR(D28/C28*100,0)</f>
        <v>0</v>
      </c>
      <c r="F28" s="239">
        <v>0</v>
      </c>
      <c r="G28" s="99">
        <f>IFERROR(D28-F28,"")</f>
        <v>0</v>
      </c>
      <c r="H28" s="301"/>
      <c r="I28" s="131">
        <v>0</v>
      </c>
      <c r="J28" s="291" t="str">
        <f>IFERROR(I28/H28*100,"")</f>
        <v/>
      </c>
      <c r="K28" s="240">
        <v>0</v>
      </c>
      <c r="L28" s="243">
        <f>IFERROR(I28-K28,"")</f>
        <v>0</v>
      </c>
      <c r="M28" s="131" t="str">
        <f>IFERROR(IF(D28&gt;0,I28/D28*10,""),"")</f>
        <v/>
      </c>
      <c r="N28" s="74" t="str">
        <f>IFERROR(IF(F28&gt;0,K28/F28*10,""),"")</f>
        <v/>
      </c>
      <c r="O28" s="99" t="str">
        <f t="shared" si="3"/>
        <v/>
      </c>
    </row>
    <row r="29" spans="1:15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65" t="e">
        <v>#VALUE!</v>
      </c>
      <c r="E29" s="240">
        <f>IFERROR(D29/C29*100,0)</f>
        <v>0</v>
      </c>
      <c r="F29" s="239" t="e">
        <v>#VALUE!</v>
      </c>
      <c r="G29" s="99" t="str">
        <f>IFERROR(D29-F29,"")</f>
        <v/>
      </c>
      <c r="H29" s="301"/>
      <c r="I29" s="131" t="e">
        <v>#VALUE!</v>
      </c>
      <c r="J29" s="291" t="str">
        <f>IFERROR(I29/H29*100,"")</f>
        <v/>
      </c>
      <c r="K29" s="240" t="e">
        <v>#VALUE!</v>
      </c>
      <c r="L29" s="243" t="str">
        <f>IFERROR(I29-K29,"")</f>
        <v/>
      </c>
      <c r="M29" s="131" t="str">
        <f>IFERROR(IF(D29&gt;0,I29/D29*10,""),"")</f>
        <v/>
      </c>
      <c r="N29" s="74" t="str">
        <f>IFERROR(IF(F29&gt;0,K29/F29*10,""),"")</f>
        <v/>
      </c>
      <c r="O29" s="99" t="str">
        <f t="shared" si="3"/>
        <v/>
      </c>
    </row>
    <row r="30" spans="1:15" s="1" customFormat="1" ht="15" hidden="1" customHeight="1" x14ac:dyDescent="0.2">
      <c r="A30" s="101" t="str">
        <f t="shared" si="0"/>
        <v>x</v>
      </c>
      <c r="B30" s="205" t="s">
        <v>22</v>
      </c>
      <c r="C30" s="206"/>
      <c r="D30" s="165">
        <v>0</v>
      </c>
      <c r="E30" s="240">
        <f>IFERROR(D30/C30*100,0)</f>
        <v>0</v>
      </c>
      <c r="F30" s="239">
        <v>0</v>
      </c>
      <c r="G30" s="99">
        <f>IFERROR(D30-F30,"")</f>
        <v>0</v>
      </c>
      <c r="H30" s="301"/>
      <c r="I30" s="131">
        <v>0</v>
      </c>
      <c r="J30" s="291" t="str">
        <f>IFERROR(I30/H30*100,"")</f>
        <v/>
      </c>
      <c r="K30" s="240">
        <v>0</v>
      </c>
      <c r="L30" s="243">
        <f>IFERROR(I30-K30,"")</f>
        <v>0</v>
      </c>
      <c r="M30" s="131" t="str">
        <f>IFERROR(IF(D30&gt;0,I30/D30*10,""),"")</f>
        <v/>
      </c>
      <c r="N30" s="74" t="str">
        <f>IFERROR(IF(F30&gt;0,K30/F30*10,""),"")</f>
        <v/>
      </c>
      <c r="O30" s="99" t="str">
        <f t="shared" si="3"/>
        <v/>
      </c>
    </row>
    <row r="31" spans="1:15" s="1" customFormat="1" ht="15.75" x14ac:dyDescent="0.2">
      <c r="A31" s="101">
        <f t="shared" si="0"/>
        <v>11.545309999999999</v>
      </c>
      <c r="B31" s="205" t="s">
        <v>83</v>
      </c>
      <c r="C31" s="206">
        <v>13.526300000000001</v>
      </c>
      <c r="D31" s="165">
        <v>11.545309999999999</v>
      </c>
      <c r="E31" s="240">
        <f>IFERROR(D31/C31*100,0)</f>
        <v>85.354531542254705</v>
      </c>
      <c r="F31" s="239">
        <v>3.4451100000000001</v>
      </c>
      <c r="G31" s="99">
        <f>IFERROR(D31-F31,"")</f>
        <v>8.1001999999999992</v>
      </c>
      <c r="H31" s="301">
        <v>28.5</v>
      </c>
      <c r="I31" s="131">
        <v>25.79035</v>
      </c>
      <c r="J31" s="291">
        <f>IFERROR(I31/H31*100,"")</f>
        <v>90.492456140350868</v>
      </c>
      <c r="K31" s="240">
        <v>11.16858</v>
      </c>
      <c r="L31" s="243">
        <f>IFERROR(I31-K31,"")</f>
        <v>14.62177</v>
      </c>
      <c r="M31" s="131">
        <f>IFERROR(IF(D31&gt;0,I31/D31*10,""),"")</f>
        <v>22.338378094654885</v>
      </c>
      <c r="N31" s="74">
        <f>IFERROR(IF(F31&gt;0,K31/F31*10,""),"")</f>
        <v>32.418645558487249</v>
      </c>
      <c r="O31" s="99">
        <f t="shared" si="3"/>
        <v>-10.080267463832364</v>
      </c>
    </row>
    <row r="32" spans="1:15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65">
        <v>0</v>
      </c>
      <c r="E32" s="240">
        <f>IFERROR(D32/C32*100,0)</f>
        <v>0</v>
      </c>
      <c r="F32" s="239">
        <v>0</v>
      </c>
      <c r="G32" s="99">
        <f>IFERROR(D32-F32,"")</f>
        <v>0</v>
      </c>
      <c r="H32" s="301"/>
      <c r="I32" s="131">
        <v>0</v>
      </c>
      <c r="J32" s="291" t="str">
        <f>IFERROR(I32/H32*100,"")</f>
        <v/>
      </c>
      <c r="K32" s="240">
        <v>0</v>
      </c>
      <c r="L32" s="243">
        <f>IFERROR(I32-K32,"")</f>
        <v>0</v>
      </c>
      <c r="M32" s="131" t="str">
        <f>IFERROR(IF(D32&gt;0,I32/D32*10,""),"")</f>
        <v/>
      </c>
      <c r="N32" s="74" t="str">
        <f>IFERROR(IF(F32&gt;0,K32/F32*10,""),"")</f>
        <v/>
      </c>
      <c r="O32" s="99" t="str">
        <f t="shared" si="3"/>
        <v/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65">
        <v>0</v>
      </c>
      <c r="E33" s="240">
        <f>IFERROR(D33/C33*100,0)</f>
        <v>0</v>
      </c>
      <c r="F33" s="239">
        <v>0</v>
      </c>
      <c r="G33" s="99">
        <f>IFERROR(D33-F33,"")</f>
        <v>0</v>
      </c>
      <c r="H33" s="301"/>
      <c r="I33" s="131">
        <v>0</v>
      </c>
      <c r="J33" s="291" t="str">
        <f>IFERROR(I33/H33*100,"")</f>
        <v/>
      </c>
      <c r="K33" s="240">
        <v>0</v>
      </c>
      <c r="L33" s="243">
        <f>IFERROR(I33-K33,"")</f>
        <v>0</v>
      </c>
      <c r="M33" s="131" t="str">
        <f>IFERROR(IF(D33&gt;0,I33/D33*10,""),"")</f>
        <v/>
      </c>
      <c r="N33" s="74" t="str">
        <f>IFERROR(IF(F33&gt;0,K33/F33*10,""),"")</f>
        <v/>
      </c>
      <c r="O33" s="99" t="str">
        <f t="shared" si="3"/>
        <v/>
      </c>
    </row>
    <row r="34" spans="1:17" s="1" customFormat="1" ht="15" hidden="1" customHeight="1" x14ac:dyDescent="0.2">
      <c r="A34" s="101" t="str">
        <f t="shared" si="0"/>
        <v>x</v>
      </c>
      <c r="B34" s="205" t="s">
        <v>25</v>
      </c>
      <c r="C34" s="206"/>
      <c r="D34" s="165">
        <v>0</v>
      </c>
      <c r="E34" s="240">
        <f>IFERROR(D34/C34*100,0)</f>
        <v>0</v>
      </c>
      <c r="F34" s="239">
        <v>0</v>
      </c>
      <c r="G34" s="99">
        <f>IFERROR(D34-F34,"")</f>
        <v>0</v>
      </c>
      <c r="H34" s="301"/>
      <c r="I34" s="131">
        <v>0</v>
      </c>
      <c r="J34" s="291" t="str">
        <f>IFERROR(I34/H34*100,"")</f>
        <v/>
      </c>
      <c r="K34" s="240">
        <v>0</v>
      </c>
      <c r="L34" s="243">
        <f>IFERROR(I34-K34,"")</f>
        <v>0</v>
      </c>
      <c r="M34" s="131" t="str">
        <f>IFERROR(IF(D34&gt;0,I34/D34*10,""),"")</f>
        <v/>
      </c>
      <c r="N34" s="74" t="str">
        <f>IFERROR(IF(F34&gt;0,K34/F34*10,""),"")</f>
        <v/>
      </c>
      <c r="O34" s="99" t="str">
        <f t="shared" si="3"/>
        <v/>
      </c>
    </row>
    <row r="35" spans="1:17" s="1" customFormat="1" ht="15" hidden="1" customHeight="1" x14ac:dyDescent="0.2">
      <c r="A35" s="101" t="str">
        <f t="shared" si="0"/>
        <v>x</v>
      </c>
      <c r="B35" s="205" t="s">
        <v>26</v>
      </c>
      <c r="C35" s="206">
        <v>0.40200000000000002</v>
      </c>
      <c r="D35" s="165">
        <v>0</v>
      </c>
      <c r="E35" s="240">
        <f>IFERROR(D35/C35*100,0)</f>
        <v>0</v>
      </c>
      <c r="F35" s="239">
        <v>4.5449999999999997E-2</v>
      </c>
      <c r="G35" s="99">
        <f>IFERROR(D35-F35,"")</f>
        <v>-4.5449999999999997E-2</v>
      </c>
      <c r="H35" s="301">
        <v>0.5</v>
      </c>
      <c r="I35" s="131">
        <v>0</v>
      </c>
      <c r="J35" s="291">
        <f>IFERROR(I35/H35*100,"")</f>
        <v>0</v>
      </c>
      <c r="K35" s="240">
        <v>7.0700000000000013E-2</v>
      </c>
      <c r="L35" s="243">
        <f>IFERROR(I35-K35,"")</f>
        <v>-7.0700000000000013E-2</v>
      </c>
      <c r="M35" s="131" t="str">
        <f>IFERROR(IF(D35&gt;0,I35/D35*10,""),"")</f>
        <v/>
      </c>
      <c r="N35" s="74">
        <f>IFERROR(IF(F35&gt;0,K35/F35*10,""),"")</f>
        <v>15.555555555555561</v>
      </c>
      <c r="O35" s="99" t="str">
        <f t="shared" si="3"/>
        <v/>
      </c>
    </row>
    <row r="36" spans="1:17" s="13" customFormat="1" ht="15.75" x14ac:dyDescent="0.25">
      <c r="A36" s="101">
        <f t="shared" si="0"/>
        <v>194.74214000000003</v>
      </c>
      <c r="B36" s="203" t="s">
        <v>59</v>
      </c>
      <c r="C36" s="204">
        <v>231.4893199</v>
      </c>
      <c r="D36" s="226">
        <v>194.74214000000003</v>
      </c>
      <c r="E36" s="78">
        <f>IFERROR(D36/C36*100,0)</f>
        <v>84.125755816348587</v>
      </c>
      <c r="F36" s="130">
        <v>155.85411000000002</v>
      </c>
      <c r="G36" s="25">
        <f>D36-F36</f>
        <v>38.888030000000015</v>
      </c>
      <c r="H36" s="302">
        <v>377.40690000000001</v>
      </c>
      <c r="I36" s="132">
        <v>418.06627000000003</v>
      </c>
      <c r="J36" s="340">
        <f>IFERROR(I36/H36*100,"")</f>
        <v>110.77335099066816</v>
      </c>
      <c r="K36" s="241">
        <v>283.48679999999996</v>
      </c>
      <c r="L36" s="244">
        <f>I36-K36</f>
        <v>134.57947000000007</v>
      </c>
      <c r="M36" s="24">
        <f>IF(D36&gt;0,I36/D36*10,"")</f>
        <v>21.467683881875796</v>
      </c>
      <c r="N36" s="21">
        <f>IF(F36&gt;0,K36/F36*10,"")</f>
        <v>18.189241207690955</v>
      </c>
      <c r="O36" s="140">
        <f t="shared" si="3"/>
        <v>3.2784426741848414</v>
      </c>
      <c r="P36" s="14"/>
      <c r="Q36" s="14"/>
    </row>
    <row r="37" spans="1:17" s="17" customFormat="1" ht="15.75" x14ac:dyDescent="0.2">
      <c r="A37" s="101">
        <f t="shared" si="0"/>
        <v>9.5586400000000005</v>
      </c>
      <c r="B37" s="205" t="s">
        <v>84</v>
      </c>
      <c r="C37" s="206">
        <v>11.453099999999999</v>
      </c>
      <c r="D37" s="165">
        <v>9.5586400000000005</v>
      </c>
      <c r="E37" s="240">
        <f>IFERROR(D37/C37*100,0)</f>
        <v>83.458976172390024</v>
      </c>
      <c r="F37" s="239">
        <v>2.6209500000000001</v>
      </c>
      <c r="G37" s="99">
        <f>IFERROR(D37-F37,"")</f>
        <v>6.9376899999999999</v>
      </c>
      <c r="H37" s="301">
        <v>17.888000000000002</v>
      </c>
      <c r="I37" s="131">
        <v>14.682370000000001</v>
      </c>
      <c r="J37" s="291">
        <f>IFERROR(I37/H37*100,"")</f>
        <v>82.079438729874781</v>
      </c>
      <c r="K37" s="240">
        <v>4.4561200000000003</v>
      </c>
      <c r="L37" s="243">
        <f>IFERROR(I37-K37,"")</f>
        <v>10.22625</v>
      </c>
      <c r="M37" s="131">
        <f>IFERROR(IF(D37&gt;0,I37/D37*10,""),"")</f>
        <v>15.36031276415892</v>
      </c>
      <c r="N37" s="74">
        <f>IFERROR(IF(F37&gt;0,K37/F37*10,""),"")</f>
        <v>17.001926782273603</v>
      </c>
      <c r="O37" s="99">
        <f t="shared" si="3"/>
        <v>-1.6416140181146837</v>
      </c>
      <c r="P37" s="1"/>
      <c r="Q37" s="1"/>
    </row>
    <row r="38" spans="1:17" s="1" customFormat="1" ht="15" hidden="1" customHeight="1" x14ac:dyDescent="0.2">
      <c r="A38" s="101" t="str">
        <f t="shared" si="0"/>
        <v>x</v>
      </c>
      <c r="B38" s="205" t="s">
        <v>85</v>
      </c>
      <c r="C38" s="206">
        <v>1.4999999999999999E-2</v>
      </c>
      <c r="D38" s="165">
        <v>0</v>
      </c>
      <c r="E38" s="240">
        <f>IFERROR(D38/C38*100,0)</f>
        <v>0</v>
      </c>
      <c r="F38" s="239">
        <v>0</v>
      </c>
      <c r="G38" s="99">
        <f>IFERROR(D38-F38,"")</f>
        <v>0</v>
      </c>
      <c r="H38" s="301"/>
      <c r="I38" s="131">
        <v>0</v>
      </c>
      <c r="J38" s="291" t="str">
        <f>IFERROR(I38/H38*100,"")</f>
        <v/>
      </c>
      <c r="K38" s="240">
        <v>0</v>
      </c>
      <c r="L38" s="243">
        <f>IFERROR(I38-K38,"")</f>
        <v>0</v>
      </c>
      <c r="M38" s="131" t="str">
        <f>IFERROR(IF(D38&gt;0,I38/D38*10,""),"")</f>
        <v/>
      </c>
      <c r="N38" s="74" t="str">
        <f>IFERROR(IF(F38&gt;0,K38/F38*10,""),"")</f>
        <v/>
      </c>
      <c r="O38" s="99" t="str">
        <f t="shared" si="3"/>
        <v/>
      </c>
    </row>
    <row r="39" spans="1:17" s="3" customFormat="1" ht="15" customHeight="1" x14ac:dyDescent="0.2">
      <c r="A39" s="101">
        <f t="shared" si="0"/>
        <v>0.505</v>
      </c>
      <c r="B39" s="207" t="s">
        <v>63</v>
      </c>
      <c r="C39" s="206">
        <v>0.82157000000000002</v>
      </c>
      <c r="D39" s="165">
        <v>0.505</v>
      </c>
      <c r="E39" s="240">
        <f>IFERROR(D39/C39*100,0)</f>
        <v>61.467677738963204</v>
      </c>
      <c r="F39" s="239">
        <v>0.16867000000000001</v>
      </c>
      <c r="G39" s="99">
        <f>IFERROR(D39-F39,"")</f>
        <v>0.33633000000000002</v>
      </c>
      <c r="H39" s="301">
        <v>1.2189000000000001</v>
      </c>
      <c r="I39" s="131">
        <v>0.90900000000000003</v>
      </c>
      <c r="J39" s="291">
        <f>IFERROR(I39/H39*100,"")</f>
        <v>74.57543686930839</v>
      </c>
      <c r="K39" s="240">
        <v>0.27573000000000003</v>
      </c>
      <c r="L39" s="243">
        <f>IFERROR(I39-K39,"")</f>
        <v>0.63327</v>
      </c>
      <c r="M39" s="131">
        <f>IFERROR(IF(D39&gt;0,I39/D39*10,""),"")</f>
        <v>18</v>
      </c>
      <c r="N39" s="74">
        <f>IFERROR(IF(F39&gt;0,K39/F39*10,""),"")</f>
        <v>16.347305389221557</v>
      </c>
      <c r="O39" s="99">
        <f t="shared" si="3"/>
        <v>1.6526946107784433</v>
      </c>
    </row>
    <row r="40" spans="1:17" s="1" customFormat="1" ht="15.75" x14ac:dyDescent="0.2">
      <c r="A40" s="101">
        <f t="shared" si="0"/>
        <v>176.04300000000001</v>
      </c>
      <c r="B40" s="205" t="s">
        <v>27</v>
      </c>
      <c r="C40" s="206">
        <v>185.3821499</v>
      </c>
      <c r="D40" s="165">
        <v>176.04300000000001</v>
      </c>
      <c r="E40" s="240">
        <f>IFERROR(D40/C40*100,0)</f>
        <v>94.962217287350597</v>
      </c>
      <c r="F40" s="239">
        <v>132.411</v>
      </c>
      <c r="G40" s="99">
        <f>IFERROR(D40-F40,"")</f>
        <v>43.632000000000005</v>
      </c>
      <c r="H40" s="301">
        <v>319.10000000000002</v>
      </c>
      <c r="I40" s="131">
        <v>391.577</v>
      </c>
      <c r="J40" s="291">
        <f>IFERROR(I40/H40*100,"")</f>
        <v>122.71294265120652</v>
      </c>
      <c r="K40" s="240">
        <v>250.07599999999999</v>
      </c>
      <c r="L40" s="243">
        <f>IFERROR(I40-K40,"")</f>
        <v>141.501</v>
      </c>
      <c r="M40" s="131">
        <f>IFERROR(IF(D40&gt;0,I40/D40*10,""),"")</f>
        <v>22.243258749282845</v>
      </c>
      <c r="N40" s="74">
        <f>IFERROR(IF(F40&gt;0,K40/F40*10,""),"")</f>
        <v>18.886346300533944</v>
      </c>
      <c r="O40" s="99">
        <f t="shared" si="3"/>
        <v>3.3569124487489006</v>
      </c>
    </row>
    <row r="41" spans="1:17" s="1" customFormat="1" ht="15" hidden="1" customHeight="1" x14ac:dyDescent="0.2">
      <c r="A41" s="101" t="str">
        <f t="shared" si="0"/>
        <v>x</v>
      </c>
      <c r="B41" s="205" t="s">
        <v>28</v>
      </c>
      <c r="C41" s="206">
        <v>0.28599999999999998</v>
      </c>
      <c r="D41" s="165">
        <v>0</v>
      </c>
      <c r="E41" s="240">
        <f>IFERROR(D41/C41*100,0)</f>
        <v>0</v>
      </c>
      <c r="F41" s="239">
        <v>0</v>
      </c>
      <c r="G41" s="99">
        <f>IFERROR(D41-F41,"")</f>
        <v>0</v>
      </c>
      <c r="H41" s="301"/>
      <c r="I41" s="131">
        <v>0</v>
      </c>
      <c r="J41" s="291" t="str">
        <f>IFERROR(I41/H41*100,"")</f>
        <v/>
      </c>
      <c r="K41" s="240">
        <v>0</v>
      </c>
      <c r="L41" s="243">
        <f>IFERROR(I41-K41,"")</f>
        <v>0</v>
      </c>
      <c r="M41" s="131" t="str">
        <f>IFERROR(IF(D41&gt;0,I41/D41*10,""),"")</f>
        <v/>
      </c>
      <c r="N41" s="74" t="str">
        <f>IFERROR(IF(F41&gt;0,K41/F41*10,""),"")</f>
        <v/>
      </c>
      <c r="O41" s="99" t="str">
        <f t="shared" si="3"/>
        <v/>
      </c>
    </row>
    <row r="42" spans="1:17" s="1" customFormat="1" ht="15.75" x14ac:dyDescent="0.2">
      <c r="A42" s="101">
        <f t="shared" si="0"/>
        <v>8.6355000000000004</v>
      </c>
      <c r="B42" s="205" t="s">
        <v>29</v>
      </c>
      <c r="C42" s="206">
        <v>22.515999999999998</v>
      </c>
      <c r="D42" s="165">
        <v>8.6355000000000004</v>
      </c>
      <c r="E42" s="240">
        <f>IFERROR(D42/C42*100,0)</f>
        <v>38.352726949724648</v>
      </c>
      <c r="F42" s="239">
        <v>14.2309</v>
      </c>
      <c r="G42" s="99">
        <f>IFERROR(D42-F42,"")</f>
        <v>-5.5953999999999997</v>
      </c>
      <c r="H42" s="301">
        <v>33.200000000000003</v>
      </c>
      <c r="I42" s="131">
        <v>10.8979</v>
      </c>
      <c r="J42" s="291">
        <f>IFERROR(I42/H42*100,"")</f>
        <v>32.824999999999996</v>
      </c>
      <c r="K42" s="240">
        <v>21.5837</v>
      </c>
      <c r="L42" s="243">
        <f>IFERROR(I42-K42,"")</f>
        <v>-10.6858</v>
      </c>
      <c r="M42" s="131">
        <f>IFERROR(IF(D42&gt;0,I42/D42*10,""),"")</f>
        <v>12.619883040935671</v>
      </c>
      <c r="N42" s="74">
        <f>IFERROR(IF(F42&gt;0,K42/F42*10,""),"")</f>
        <v>15.166784953867991</v>
      </c>
      <c r="O42" s="99">
        <f t="shared" si="3"/>
        <v>-2.54690191293232</v>
      </c>
    </row>
    <row r="43" spans="1:17" s="1" customFormat="1" ht="15.75" hidden="1" x14ac:dyDescent="0.2">
      <c r="A43" s="101" t="str">
        <f t="shared" si="0"/>
        <v>x</v>
      </c>
      <c r="B43" s="205" t="s">
        <v>30</v>
      </c>
      <c r="C43" s="206">
        <v>11.015499999999999</v>
      </c>
      <c r="D43" s="165">
        <v>0</v>
      </c>
      <c r="E43" s="240">
        <f>IFERROR(D43/C43*100,0)</f>
        <v>0</v>
      </c>
      <c r="F43" s="239">
        <v>6.4225900000000005</v>
      </c>
      <c r="G43" s="99">
        <f>IFERROR(D43-F43,"")</f>
        <v>-6.4225900000000005</v>
      </c>
      <c r="H43" s="301">
        <v>6</v>
      </c>
      <c r="I43" s="131">
        <v>0</v>
      </c>
      <c r="J43" s="291">
        <f>IFERROR(I43/H43*100,"")</f>
        <v>0</v>
      </c>
      <c r="K43" s="240">
        <v>7.0952500000000001</v>
      </c>
      <c r="L43" s="243">
        <f>IFERROR(I43-K43,"")</f>
        <v>-7.0952500000000001</v>
      </c>
      <c r="M43" s="131" t="str">
        <f>IFERROR(IF(D43&gt;0,I43/D43*10,""),"")</f>
        <v/>
      </c>
      <c r="N43" s="74">
        <f>IFERROR(IF(F43&gt;0,K43/F43*10,""),"")</f>
        <v>11.04733448655449</v>
      </c>
      <c r="O43" s="99" t="str">
        <f t="shared" si="3"/>
        <v/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/>
      <c r="D44" s="165">
        <v>0</v>
      </c>
      <c r="E44" s="240">
        <f>IFERROR(D44/C44*100,0)</f>
        <v>0</v>
      </c>
      <c r="F44" s="239">
        <v>0</v>
      </c>
      <c r="G44" s="99">
        <f>IFERROR(D44-F44,"")</f>
        <v>0</v>
      </c>
      <c r="H44" s="301"/>
      <c r="I44" s="131">
        <v>0</v>
      </c>
      <c r="J44" s="291" t="str">
        <f>IFERROR(I44/H44*100,"")</f>
        <v/>
      </c>
      <c r="K44" s="240">
        <v>0</v>
      </c>
      <c r="L44" s="243">
        <f>IFERROR(I44-K44,"")</f>
        <v>0</v>
      </c>
      <c r="M44" s="131" t="str">
        <f>IFERROR(IF(D44&gt;0,I44/D44*10,""),"")</f>
        <v/>
      </c>
      <c r="N44" s="74" t="str">
        <f>IFERROR(IF(F44&gt;0,K44/F44*10,""),"")</f>
        <v/>
      </c>
      <c r="O44" s="99" t="str">
        <f t="shared" si="3"/>
        <v/>
      </c>
    </row>
    <row r="45" spans="1:17" s="13" customFormat="1" ht="15.75" x14ac:dyDescent="0.25">
      <c r="A45" s="101">
        <f t="shared" si="0"/>
        <v>9.0758600000000005</v>
      </c>
      <c r="B45" s="203" t="s">
        <v>62</v>
      </c>
      <c r="C45" s="204">
        <v>36.07658</v>
      </c>
      <c r="D45" s="130">
        <v>9.0758600000000005</v>
      </c>
      <c r="E45" s="78">
        <f>IFERROR(D45/C45*100,0)</f>
        <v>25.157207251906915</v>
      </c>
      <c r="F45" s="130">
        <v>3.50773</v>
      </c>
      <c r="G45" s="138">
        <f>D45-F45</f>
        <v>5.56813</v>
      </c>
      <c r="H45" s="318">
        <v>56.924999999999997</v>
      </c>
      <c r="I45" s="132">
        <v>16.863969999999998</v>
      </c>
      <c r="J45" s="343">
        <f>IFERROR(I45/H45*100,"")</f>
        <v>29.624892402283702</v>
      </c>
      <c r="K45" s="241">
        <v>7.3659300000000005</v>
      </c>
      <c r="L45" s="244">
        <f>I45-K45</f>
        <v>9.4980399999999978</v>
      </c>
      <c r="M45" s="24">
        <f>IF(D45&gt;0,I45/D45*10,"")</f>
        <v>18.581126196305362</v>
      </c>
      <c r="N45" s="21">
        <f>IF(F45&gt;0,K45/F45*10,"")</f>
        <v>20.99913619349266</v>
      </c>
      <c r="O45" s="140">
        <f t="shared" si="3"/>
        <v>-2.4180099971872977</v>
      </c>
    </row>
    <row r="46" spans="1:17" s="1" customFormat="1" ht="15" hidden="1" customHeight="1" x14ac:dyDescent="0.2">
      <c r="A46" s="101" t="str">
        <f t="shared" si="0"/>
        <v>x</v>
      </c>
      <c r="B46" s="205" t="s">
        <v>86</v>
      </c>
      <c r="C46" s="206">
        <v>9.4E-2</v>
      </c>
      <c r="D46" s="165">
        <v>0</v>
      </c>
      <c r="E46" s="240">
        <f>IFERROR(D46/C46*100,0)</f>
        <v>0</v>
      </c>
      <c r="F46" s="239">
        <v>0</v>
      </c>
      <c r="G46" s="99">
        <f>IFERROR(D46-F46,"")</f>
        <v>0</v>
      </c>
      <c r="H46" s="301"/>
      <c r="I46" s="131">
        <v>0</v>
      </c>
      <c r="J46" s="291" t="str">
        <f>IFERROR(I46/H46*100,"")</f>
        <v/>
      </c>
      <c r="K46" s="240">
        <v>0</v>
      </c>
      <c r="L46" s="243">
        <f>IFERROR(I46-K46,"")</f>
        <v>0</v>
      </c>
      <c r="M46" s="131" t="str">
        <f>IFERROR(IF(D46&gt;0,I46/D46*10,""),"")</f>
        <v/>
      </c>
      <c r="N46" s="74" t="str">
        <f>IFERROR(IF(F46&gt;0,K46/F46*10,""),"")</f>
        <v/>
      </c>
      <c r="O46" s="99" t="str">
        <f t="shared" si="3"/>
        <v/>
      </c>
    </row>
    <row r="47" spans="1:17" s="1" customFormat="1" ht="15" customHeight="1" x14ac:dyDescent="0.2">
      <c r="A47" s="101">
        <f t="shared" si="0"/>
        <v>0.43430000000000002</v>
      </c>
      <c r="B47" s="205" t="s">
        <v>87</v>
      </c>
      <c r="C47" s="206">
        <v>1.8560000000000001</v>
      </c>
      <c r="D47" s="165">
        <v>0.43430000000000002</v>
      </c>
      <c r="E47" s="240">
        <f>IFERROR(D47/C47*100,0)</f>
        <v>23.399784482758619</v>
      </c>
      <c r="F47" s="239">
        <v>0</v>
      </c>
      <c r="G47" s="99">
        <f>IFERROR(D47-F47,"")</f>
        <v>0.43430000000000002</v>
      </c>
      <c r="H47" s="301">
        <v>1.3</v>
      </c>
      <c r="I47" s="131">
        <v>0.45450000000000002</v>
      </c>
      <c r="J47" s="291">
        <f>IFERROR(I47/H47*100,"")</f>
        <v>34.96153846153846</v>
      </c>
      <c r="K47" s="240">
        <v>0</v>
      </c>
      <c r="L47" s="243">
        <f>IFERROR(I47-K47,"")</f>
        <v>0.45450000000000002</v>
      </c>
      <c r="M47" s="131">
        <f>IFERROR(IF(D47&gt;0,I47/D47*10,""),"")</f>
        <v>10.465116279069768</v>
      </c>
      <c r="N47" s="74" t="str">
        <f>IFERROR(IF(F47&gt;0,K47/F47*10,""),"")</f>
        <v/>
      </c>
      <c r="O47" s="99" t="str">
        <f t="shared" si="3"/>
        <v/>
      </c>
    </row>
    <row r="48" spans="1:17" s="1" customFormat="1" ht="15.75" x14ac:dyDescent="0.2">
      <c r="A48" s="101">
        <f t="shared" si="0"/>
        <v>5.05</v>
      </c>
      <c r="B48" s="205" t="s">
        <v>88</v>
      </c>
      <c r="C48" s="206">
        <v>7.2778700000000001</v>
      </c>
      <c r="D48" s="165">
        <v>5.05</v>
      </c>
      <c r="E48" s="240">
        <f>IFERROR(D48/C48*100,0)</f>
        <v>69.388433703817185</v>
      </c>
      <c r="F48" s="239">
        <v>2.92395</v>
      </c>
      <c r="G48" s="99">
        <f>IFERROR(D48-F48,"")</f>
        <v>2.1260499999999998</v>
      </c>
      <c r="H48" s="301">
        <v>8.5</v>
      </c>
      <c r="I48" s="131">
        <v>12.42502</v>
      </c>
      <c r="J48" s="291">
        <f>IFERROR(I48/H48*100,"")</f>
        <v>146.17670588235293</v>
      </c>
      <c r="K48" s="240">
        <v>6.3832000000000004</v>
      </c>
      <c r="L48" s="243">
        <f>IFERROR(I48-K48,"")</f>
        <v>6.0418199999999995</v>
      </c>
      <c r="M48" s="131">
        <f>IFERROR(IF(D48&gt;0,I48/D48*10,""),"")</f>
        <v>24.603999999999999</v>
      </c>
      <c r="N48" s="74">
        <f>IFERROR(IF(F48&gt;0,K48/F48*10,""),"")</f>
        <v>21.830742659758204</v>
      </c>
      <c r="O48" s="99">
        <f t="shared" si="3"/>
        <v>2.7732573402417948</v>
      </c>
    </row>
    <row r="49" spans="1:17" s="1" customFormat="1" ht="15.75" hidden="1" x14ac:dyDescent="0.2">
      <c r="A49" s="101" t="str">
        <f t="shared" si="0"/>
        <v>x</v>
      </c>
      <c r="B49" s="205" t="s">
        <v>89</v>
      </c>
      <c r="C49" s="206">
        <v>0.13100000000000001</v>
      </c>
      <c r="D49" s="165">
        <v>0</v>
      </c>
      <c r="E49" s="240">
        <f>IFERROR(D49/C49*100,0)</f>
        <v>0</v>
      </c>
      <c r="F49" s="239">
        <v>0</v>
      </c>
      <c r="G49" s="99">
        <f>IFERROR(D49-F49,"")</f>
        <v>0</v>
      </c>
      <c r="H49" s="301">
        <v>2.5000000000000001E-2</v>
      </c>
      <c r="I49" s="131">
        <v>0</v>
      </c>
      <c r="J49" s="291">
        <f>IFERROR(I49/H49*100,"")</f>
        <v>0</v>
      </c>
      <c r="K49" s="240">
        <v>0</v>
      </c>
      <c r="L49" s="243">
        <f>IFERROR(I49-K49,"")</f>
        <v>0</v>
      </c>
      <c r="M49" s="131" t="str">
        <f>IFERROR(IF(D49&gt;0,I49/D49*10,""),"")</f>
        <v/>
      </c>
      <c r="N49" s="74" t="str">
        <f>IFERROR(IF(F49&gt;0,K49/F49*10,""),"")</f>
        <v/>
      </c>
      <c r="O49" s="99" t="str">
        <f t="shared" si="3"/>
        <v/>
      </c>
    </row>
    <row r="50" spans="1:17" s="1" customFormat="1" ht="15.75" x14ac:dyDescent="0.2">
      <c r="A50" s="101">
        <f t="shared" si="0"/>
        <v>3.5915599999999999</v>
      </c>
      <c r="B50" s="205" t="s">
        <v>101</v>
      </c>
      <c r="C50" s="206">
        <v>11.242459999999999</v>
      </c>
      <c r="D50" s="165">
        <v>3.5915599999999999</v>
      </c>
      <c r="E50" s="240">
        <f>IFERROR(D50/C50*100,0)</f>
        <v>31.9463889575769</v>
      </c>
      <c r="F50" s="239">
        <v>0.28078000000000003</v>
      </c>
      <c r="G50" s="99">
        <f>IFERROR(D50-F50,"")</f>
        <v>3.3107799999999998</v>
      </c>
      <c r="H50" s="301">
        <v>22.4</v>
      </c>
      <c r="I50" s="131">
        <v>3.9844499999999998</v>
      </c>
      <c r="J50" s="291">
        <f>IFERROR(I50/H50*100,"")</f>
        <v>17.787723214285712</v>
      </c>
      <c r="K50" s="240">
        <v>0.77063000000000004</v>
      </c>
      <c r="L50" s="243">
        <f>IFERROR(I50-K50,"")</f>
        <v>3.2138199999999997</v>
      </c>
      <c r="M50" s="131">
        <f>IFERROR(IF(D50&gt;0,I50/D50*10,""),"")</f>
        <v>11.09392575928009</v>
      </c>
      <c r="N50" s="74">
        <f>IFERROR(IF(F50&gt;0,K50/F50*10,""),"")</f>
        <v>27.446043165467625</v>
      </c>
      <c r="O50" s="99">
        <f t="shared" si="3"/>
        <v>-16.352117406187535</v>
      </c>
    </row>
    <row r="51" spans="1:17" s="1" customFormat="1" ht="15" hidden="1" customHeight="1" x14ac:dyDescent="0.2">
      <c r="A51" s="101" t="str">
        <f t="shared" si="0"/>
        <v>x</v>
      </c>
      <c r="B51" s="205" t="s">
        <v>90</v>
      </c>
      <c r="C51" s="206"/>
      <c r="D51" s="165">
        <v>0</v>
      </c>
      <c r="E51" s="240">
        <f>IFERROR(D51/C51*100,0)</f>
        <v>0</v>
      </c>
      <c r="F51" s="239">
        <v>0.30299999999999999</v>
      </c>
      <c r="G51" s="99">
        <f>IFERROR(D51-F51,"")</f>
        <v>-0.30299999999999999</v>
      </c>
      <c r="H51" s="301"/>
      <c r="I51" s="131">
        <v>0</v>
      </c>
      <c r="J51" s="291" t="str">
        <f>IFERROR(I51/H51*100,"")</f>
        <v/>
      </c>
      <c r="K51" s="240">
        <v>0.21209999999999998</v>
      </c>
      <c r="L51" s="243">
        <f>IFERROR(I51-K51,"")</f>
        <v>-0.21209999999999998</v>
      </c>
      <c r="M51" s="131" t="str">
        <f>IFERROR(IF(D51&gt;0,I51/D51*10,""),"")</f>
        <v/>
      </c>
      <c r="N51" s="74">
        <f>IFERROR(IF(F51&gt;0,K51/F51*10,""),"")</f>
        <v>7</v>
      </c>
      <c r="O51" s="99" t="str">
        <f t="shared" si="3"/>
        <v/>
      </c>
    </row>
    <row r="52" spans="1:17" s="1" customFormat="1" ht="15.75" hidden="1" x14ac:dyDescent="0.2">
      <c r="A52" s="101" t="str">
        <f t="shared" si="0"/>
        <v>x</v>
      </c>
      <c r="B52" s="205" t="s">
        <v>102</v>
      </c>
      <c r="C52" s="206">
        <v>15.475250000000001</v>
      </c>
      <c r="D52" s="165">
        <v>0</v>
      </c>
      <c r="E52" s="240">
        <f>IFERROR(D52/C52*100,0)</f>
        <v>0</v>
      </c>
      <c r="F52" s="239">
        <v>0</v>
      </c>
      <c r="G52" s="99">
        <f>IFERROR(D52-F52,"")</f>
        <v>0</v>
      </c>
      <c r="H52" s="301">
        <v>24.7</v>
      </c>
      <c r="I52" s="131">
        <v>0</v>
      </c>
      <c r="J52" s="291">
        <f>IFERROR(I52/H52*100,"")</f>
        <v>0</v>
      </c>
      <c r="K52" s="240">
        <v>0</v>
      </c>
      <c r="L52" s="243">
        <f>IFERROR(I52-K52,"")</f>
        <v>0</v>
      </c>
      <c r="M52" s="131" t="str">
        <f>IFERROR(IF(D52&gt;0,I52/D52*10,""),"")</f>
        <v/>
      </c>
      <c r="N52" s="74" t="str">
        <f>IFERROR(IF(F52&gt;0,K52/F52*10,""),"")</f>
        <v/>
      </c>
      <c r="O52" s="99" t="str">
        <f t="shared" si="3"/>
        <v/>
      </c>
    </row>
    <row r="53" spans="1:17" s="13" customFormat="1" ht="15.75" x14ac:dyDescent="0.25">
      <c r="A53" s="101">
        <f t="shared" si="0"/>
        <v>124.96426999999998</v>
      </c>
      <c r="B53" s="208" t="s">
        <v>31</v>
      </c>
      <c r="C53" s="209">
        <v>263.15537</v>
      </c>
      <c r="D53" s="130">
        <v>124.96426999999998</v>
      </c>
      <c r="E53" s="241">
        <f>IFERROR(D53/C53*100,0)</f>
        <v>47.486878189109341</v>
      </c>
      <c r="F53" s="24">
        <v>163.30589000000003</v>
      </c>
      <c r="G53" s="140">
        <f>D53-F53</f>
        <v>-38.341620000000049</v>
      </c>
      <c r="H53" s="237">
        <v>277.96199999999999</v>
      </c>
      <c r="I53" s="132">
        <v>199.36490999999998</v>
      </c>
      <c r="J53" s="241">
        <f>IFERROR(I53/H53*100,"")</f>
        <v>71.723800375590912</v>
      </c>
      <c r="K53" s="241">
        <v>277.07633000000004</v>
      </c>
      <c r="L53" s="245">
        <f>IFERROR(I53-K53,"")</f>
        <v>-77.711420000000061</v>
      </c>
      <c r="M53" s="130">
        <f>IFERROR(IF(D53&gt;0,I53/D53*10,""),"")</f>
        <v>15.953753020763454</v>
      </c>
      <c r="N53" s="21">
        <f>IF(F53&gt;0,K53/F53*10,"")</f>
        <v>16.966707691927095</v>
      </c>
      <c r="O53" s="140">
        <f t="shared" si="3"/>
        <v>-1.0129546711636408</v>
      </c>
    </row>
    <row r="54" spans="1:17" s="17" customFormat="1" ht="15" customHeight="1" x14ac:dyDescent="0.2">
      <c r="A54" s="101">
        <f t="shared" si="0"/>
        <v>6.8679999999999994</v>
      </c>
      <c r="B54" s="210" t="s">
        <v>91</v>
      </c>
      <c r="C54" s="206">
        <v>8.7520000000000007</v>
      </c>
      <c r="D54" s="165">
        <v>6.8679999999999994</v>
      </c>
      <c r="E54" s="240">
        <f>IFERROR(D54/C54*100,0)</f>
        <v>78.47349177330895</v>
      </c>
      <c r="F54" s="239">
        <v>3.4198600000000003</v>
      </c>
      <c r="G54" s="99">
        <f>IFERROR(D54-F54,"")</f>
        <v>3.4481399999999991</v>
      </c>
      <c r="H54" s="301">
        <v>6.8</v>
      </c>
      <c r="I54" s="131">
        <v>7.58005</v>
      </c>
      <c r="J54" s="291">
        <f>IFERROR(I54/H54*100,"")</f>
        <v>111.47132352941176</v>
      </c>
      <c r="K54" s="240">
        <v>3.3309800000000003</v>
      </c>
      <c r="L54" s="243">
        <f>IFERROR(I54-K54,"")</f>
        <v>4.2490699999999997</v>
      </c>
      <c r="M54" s="131">
        <f>IFERROR(IF(D54&gt;0,I54/D54*10,""),"")</f>
        <v>11.036764705882353</v>
      </c>
      <c r="N54" s="74">
        <f>IFERROR(IF(F54&gt;0,K54/F54*10,""),"")</f>
        <v>9.740106320141761</v>
      </c>
      <c r="O54" s="99">
        <f t="shared" si="3"/>
        <v>1.2966583857405922</v>
      </c>
      <c r="P54" s="1"/>
      <c r="Q54" s="1"/>
    </row>
    <row r="55" spans="1:17" s="1" customFormat="1" ht="15" hidden="1" customHeight="1" x14ac:dyDescent="0.2">
      <c r="A55" s="101" t="str">
        <f t="shared" si="0"/>
        <v>x</v>
      </c>
      <c r="B55" s="210" t="s">
        <v>92</v>
      </c>
      <c r="C55" s="206"/>
      <c r="D55" s="165">
        <v>0</v>
      </c>
      <c r="E55" s="240">
        <f>IFERROR(D55/C55*100,0)</f>
        <v>0</v>
      </c>
      <c r="F55" s="239">
        <v>0</v>
      </c>
      <c r="G55" s="99">
        <f>IFERROR(D55-F55,"")</f>
        <v>0</v>
      </c>
      <c r="H55" s="301"/>
      <c r="I55" s="131">
        <v>0</v>
      </c>
      <c r="J55" s="291" t="str">
        <f>IFERROR(I55/H55*100,"")</f>
        <v/>
      </c>
      <c r="K55" s="240">
        <v>0</v>
      </c>
      <c r="L55" s="243">
        <f>IFERROR(I55-K55,"")</f>
        <v>0</v>
      </c>
      <c r="M55" s="131" t="str">
        <f>IFERROR(IF(D55&gt;0,I55/D55*10,""),"")</f>
        <v/>
      </c>
      <c r="N55" s="74" t="str">
        <f>IFERROR(IF(F55&gt;0,K55/F55*10,""),"")</f>
        <v/>
      </c>
      <c r="O55" s="99" t="str">
        <f t="shared" si="3"/>
        <v/>
      </c>
    </row>
    <row r="56" spans="1:17" s="1" customFormat="1" ht="15.75" x14ac:dyDescent="0.2">
      <c r="A56" s="101">
        <f t="shared" si="0"/>
        <v>27.753789999999999</v>
      </c>
      <c r="B56" s="210" t="s">
        <v>93</v>
      </c>
      <c r="C56" s="206">
        <v>36.538699999999999</v>
      </c>
      <c r="D56" s="165">
        <v>27.753789999999999</v>
      </c>
      <c r="E56" s="240">
        <f>IFERROR(D56/C56*100,0)</f>
        <v>75.957245331662051</v>
      </c>
      <c r="F56" s="239">
        <v>25.511590000000002</v>
      </c>
      <c r="G56" s="99">
        <f>IFERROR(D56-F56,"")</f>
        <v>2.2421999999999969</v>
      </c>
      <c r="H56" s="301">
        <v>46</v>
      </c>
      <c r="I56" s="131">
        <v>48.746640000000006</v>
      </c>
      <c r="J56" s="291">
        <f>IFERROR(I56/H56*100,"")</f>
        <v>105.97095652173914</v>
      </c>
      <c r="K56" s="240">
        <v>37.975999999999999</v>
      </c>
      <c r="L56" s="243">
        <f>IFERROR(I56-K56,"")</f>
        <v>10.770640000000007</v>
      </c>
      <c r="M56" s="131">
        <f>IFERROR(IF(D56&gt;0,I56/D56*10,""),"")</f>
        <v>17.563957931511339</v>
      </c>
      <c r="N56" s="74">
        <f>IFERROR(IF(F56&gt;0,K56/F56*10,""),"")</f>
        <v>14.885783285165681</v>
      </c>
      <c r="O56" s="99">
        <f t="shared" si="3"/>
        <v>2.6781746463456582</v>
      </c>
    </row>
    <row r="57" spans="1:17" s="1" customFormat="1" ht="15.75" x14ac:dyDescent="0.2">
      <c r="A57" s="101">
        <f t="shared" si="0"/>
        <v>7.6759999999999993</v>
      </c>
      <c r="B57" s="210" t="s">
        <v>94</v>
      </c>
      <c r="C57" s="206">
        <v>13.264620000000001</v>
      </c>
      <c r="D57" s="165">
        <v>7.6759999999999993</v>
      </c>
      <c r="E57" s="240">
        <f>IFERROR(D57/C57*100,0)</f>
        <v>57.868223891826517</v>
      </c>
      <c r="F57" s="239">
        <v>4.7530600000000005</v>
      </c>
      <c r="G57" s="99">
        <f>IFERROR(D57-F57,"")</f>
        <v>2.9229399999999988</v>
      </c>
      <c r="H57" s="301">
        <v>10.3</v>
      </c>
      <c r="I57" s="131">
        <v>12.120000000000001</v>
      </c>
      <c r="J57" s="291">
        <f>IFERROR(I57/H57*100,"")</f>
        <v>117.66990291262135</v>
      </c>
      <c r="K57" s="240">
        <v>7.21645</v>
      </c>
      <c r="L57" s="243">
        <f>IFERROR(I57-K57,"")</f>
        <v>4.903550000000001</v>
      </c>
      <c r="M57" s="131">
        <f>IFERROR(IF(D57&gt;0,I57/D57*10,""),"")</f>
        <v>15.789473684210529</v>
      </c>
      <c r="N57" s="74">
        <f>IFERROR(IF(F57&gt;0,K57/F57*10,""),"")</f>
        <v>15.182745431364214</v>
      </c>
      <c r="O57" s="99">
        <f t="shared" si="3"/>
        <v>0.60672825284631493</v>
      </c>
    </row>
    <row r="58" spans="1:17" s="1" customFormat="1" ht="15" hidden="1" customHeight="1" x14ac:dyDescent="0.2">
      <c r="A58" s="101" t="str">
        <f t="shared" si="0"/>
        <v>x</v>
      </c>
      <c r="B58" s="210" t="s">
        <v>57</v>
      </c>
      <c r="C58" s="206">
        <v>6.3E-2</v>
      </c>
      <c r="D58" s="165">
        <v>0</v>
      </c>
      <c r="E58" s="240">
        <f>IFERROR(D58/C58*100,0)</f>
        <v>0</v>
      </c>
      <c r="F58" s="239">
        <v>0</v>
      </c>
      <c r="G58" s="99">
        <f>IFERROR(D58-F58,"")</f>
        <v>0</v>
      </c>
      <c r="H58" s="301"/>
      <c r="I58" s="131">
        <v>0</v>
      </c>
      <c r="J58" s="291" t="str">
        <f>IFERROR(I58/H58*100,"")</f>
        <v/>
      </c>
      <c r="K58" s="240">
        <v>0</v>
      </c>
      <c r="L58" s="243">
        <f>IFERROR(I58-K58,"")</f>
        <v>0</v>
      </c>
      <c r="M58" s="131" t="str">
        <f>IFERROR(IF(D58&gt;0,I58/D58*10,""),"")</f>
        <v/>
      </c>
      <c r="N58" s="74" t="str">
        <f>IFERROR(IF(F58&gt;0,K58/F58*10,""),"")</f>
        <v/>
      </c>
      <c r="O58" s="99" t="str">
        <f t="shared" si="3"/>
        <v/>
      </c>
    </row>
    <row r="59" spans="1:17" s="1" customFormat="1" ht="15.75" x14ac:dyDescent="0.2">
      <c r="A59" s="101">
        <f t="shared" si="0"/>
        <v>0.37269000000000002</v>
      </c>
      <c r="B59" s="210" t="s">
        <v>32</v>
      </c>
      <c r="C59" s="206">
        <v>1.5740799999999999</v>
      </c>
      <c r="D59" s="165">
        <v>0.37269000000000002</v>
      </c>
      <c r="E59" s="240">
        <f>IFERROR(D59/C59*100,0)</f>
        <v>23.676687334824152</v>
      </c>
      <c r="F59" s="239">
        <v>0.24543000000000001</v>
      </c>
      <c r="G59" s="99">
        <f>IFERROR(D59-F59,"")</f>
        <v>0.12726000000000001</v>
      </c>
      <c r="H59" s="301">
        <v>1</v>
      </c>
      <c r="I59" s="131">
        <v>0.69891999999999999</v>
      </c>
      <c r="J59" s="291">
        <f>IFERROR(I59/H59*100,"")</f>
        <v>69.891999999999996</v>
      </c>
      <c r="K59" s="240">
        <v>0.42319000000000001</v>
      </c>
      <c r="L59" s="243">
        <f>IFERROR(I59-K59,"")</f>
        <v>0.27572999999999998</v>
      </c>
      <c r="M59" s="131">
        <f>IFERROR(IF(D59&gt;0,I59/D59*10,""),"")</f>
        <v>18.753387533875337</v>
      </c>
      <c r="N59" s="74">
        <f>IFERROR(IF(F59&gt;0,K59/F59*10,""),"")</f>
        <v>17.242798353909464</v>
      </c>
      <c r="O59" s="99">
        <f t="shared" si="3"/>
        <v>1.5105891799658728</v>
      </c>
    </row>
    <row r="60" spans="1:17" s="1" customFormat="1" ht="15" hidden="1" customHeight="1" x14ac:dyDescent="0.2">
      <c r="A60" s="101" t="str">
        <f t="shared" si="0"/>
        <v>x</v>
      </c>
      <c r="B60" s="210" t="s">
        <v>60</v>
      </c>
      <c r="C60" s="206"/>
      <c r="D60" s="165">
        <v>0</v>
      </c>
      <c r="E60" s="240">
        <f>IFERROR(D60/C60*100,0)</f>
        <v>0</v>
      </c>
      <c r="F60" s="239">
        <v>0</v>
      </c>
      <c r="G60" s="99">
        <f>IFERROR(D60-F60,"")</f>
        <v>0</v>
      </c>
      <c r="H60" s="301"/>
      <c r="I60" s="131">
        <v>0</v>
      </c>
      <c r="J60" s="291" t="str">
        <f>IFERROR(I60/H60*100,"")</f>
        <v/>
      </c>
      <c r="K60" s="240">
        <v>0</v>
      </c>
      <c r="L60" s="243">
        <f>IFERROR(I60-K60,"")</f>
        <v>0</v>
      </c>
      <c r="M60" s="131" t="str">
        <f>IFERROR(IF(D60&gt;0,I60/D60*10,""),"")</f>
        <v/>
      </c>
      <c r="N60" s="74" t="str">
        <f>IFERROR(IF(F60&gt;0,K60/F60*10,""),"")</f>
        <v/>
      </c>
      <c r="O60" s="99" t="str">
        <f t="shared" si="3"/>
        <v/>
      </c>
    </row>
    <row r="61" spans="1:17" s="1" customFormat="1" ht="15" hidden="1" customHeight="1" x14ac:dyDescent="0.2">
      <c r="A61" s="101" t="str">
        <f t="shared" si="0"/>
        <v>x</v>
      </c>
      <c r="B61" s="210" t="s">
        <v>33</v>
      </c>
      <c r="C61" s="206"/>
      <c r="D61" s="165">
        <v>0</v>
      </c>
      <c r="E61" s="240">
        <f>IFERROR(D61/C61*100,0)</f>
        <v>0</v>
      </c>
      <c r="F61" s="239">
        <v>0</v>
      </c>
      <c r="G61" s="99">
        <f>IFERROR(D61-F61,"")</f>
        <v>0</v>
      </c>
      <c r="H61" s="301">
        <v>0</v>
      </c>
      <c r="I61" s="131">
        <v>0</v>
      </c>
      <c r="J61" s="291" t="str">
        <f>IFERROR(I61/H61*100,"")</f>
        <v/>
      </c>
      <c r="K61" s="240">
        <v>0</v>
      </c>
      <c r="L61" s="243">
        <f>IFERROR(I61-K61,"")</f>
        <v>0</v>
      </c>
      <c r="M61" s="131" t="str">
        <f>IFERROR(IF(D61&gt;0,I61/D61*10,""),"")</f>
        <v/>
      </c>
      <c r="N61" s="74" t="str">
        <f>IFERROR(IF(F61&gt;0,K61/F61*10,""),"")</f>
        <v/>
      </c>
      <c r="O61" s="99" t="str">
        <f t="shared" si="3"/>
        <v/>
      </c>
    </row>
    <row r="62" spans="1:17" s="1" customFormat="1" ht="15.75" x14ac:dyDescent="0.2">
      <c r="A62" s="101">
        <f t="shared" si="0"/>
        <v>1.01</v>
      </c>
      <c r="B62" s="210" t="s">
        <v>95</v>
      </c>
      <c r="C62" s="206">
        <v>1.5489999999999999</v>
      </c>
      <c r="D62" s="165">
        <v>1.01</v>
      </c>
      <c r="E62" s="240">
        <f>IFERROR(D62/C62*100,0)</f>
        <v>65.203357004519049</v>
      </c>
      <c r="F62" s="239">
        <v>0.22826000000000002</v>
      </c>
      <c r="G62" s="99">
        <f>IFERROR(D62-F62,"")</f>
        <v>0.78173999999999999</v>
      </c>
      <c r="H62" s="301">
        <v>1.1000000000000001</v>
      </c>
      <c r="I62" s="131">
        <v>1.1110000000000002</v>
      </c>
      <c r="J62" s="291">
        <f>IFERROR(I62/H62*100,"")</f>
        <v>101</v>
      </c>
      <c r="K62" s="240">
        <v>0.2626</v>
      </c>
      <c r="L62" s="243">
        <f>IFERROR(I62-K62,"")</f>
        <v>0.84840000000000027</v>
      </c>
      <c r="M62" s="131">
        <f>IFERROR(IF(D62&gt;0,I62/D62*10,""),"")</f>
        <v>11</v>
      </c>
      <c r="N62" s="74">
        <f>IFERROR(IF(F62&gt;0,K62/F62*10,""),"")</f>
        <v>11.504424778761063</v>
      </c>
      <c r="O62" s="99">
        <f t="shared" si="3"/>
        <v>-0.50442477876106295</v>
      </c>
    </row>
    <row r="63" spans="1:17" s="1" customFormat="1" ht="15.75" x14ac:dyDescent="0.2">
      <c r="A63" s="101">
        <f t="shared" si="0"/>
        <v>1.6765999999999999</v>
      </c>
      <c r="B63" s="210" t="s">
        <v>34</v>
      </c>
      <c r="C63" s="206">
        <v>3.0230000000000001</v>
      </c>
      <c r="D63" s="165">
        <v>1.6765999999999999</v>
      </c>
      <c r="E63" s="240">
        <f>IFERROR(D63/C63*100,0)</f>
        <v>55.46146212371815</v>
      </c>
      <c r="F63" s="239">
        <v>2.6462000000000003</v>
      </c>
      <c r="G63" s="99">
        <f>IFERROR(D63-F63,"")</f>
        <v>-0.96960000000000046</v>
      </c>
      <c r="H63" s="301">
        <v>2.1</v>
      </c>
      <c r="I63" s="131">
        <v>1.0635299999999999</v>
      </c>
      <c r="J63" s="291">
        <f>IFERROR(I63/H63*100,"")</f>
        <v>50.644285714285708</v>
      </c>
      <c r="K63" s="240">
        <v>3.7572000000000001</v>
      </c>
      <c r="L63" s="243">
        <f>IFERROR(I63-K63,"")</f>
        <v>-2.69367</v>
      </c>
      <c r="M63" s="131">
        <f>IFERROR(IF(D63&gt;0,I63/D63*10,""),"")</f>
        <v>6.3433734939759034</v>
      </c>
      <c r="N63" s="74">
        <f>IFERROR(IF(F63&gt;0,K63/F63*10,""),"")</f>
        <v>14.198473282442748</v>
      </c>
      <c r="O63" s="99">
        <f t="shared" si="3"/>
        <v>-7.8550997884668448</v>
      </c>
    </row>
    <row r="64" spans="1:17" s="1" customFormat="1" ht="15.75" x14ac:dyDescent="0.2">
      <c r="A64" s="101">
        <f t="shared" si="0"/>
        <v>39.692999999999998</v>
      </c>
      <c r="B64" s="210" t="s">
        <v>35</v>
      </c>
      <c r="C64" s="206">
        <v>94.09272</v>
      </c>
      <c r="D64" s="165">
        <v>39.692999999999998</v>
      </c>
      <c r="E64" s="240">
        <f>IFERROR(D64/C64*100,0)</f>
        <v>42.184985193328451</v>
      </c>
      <c r="F64" s="239">
        <v>51.914000000000001</v>
      </c>
      <c r="G64" s="99">
        <f>IFERROR(D64-F64,"")</f>
        <v>-12.221000000000004</v>
      </c>
      <c r="H64" s="301">
        <v>71</v>
      </c>
      <c r="I64" s="131">
        <v>62.115000000000002</v>
      </c>
      <c r="J64" s="291">
        <f>IFERROR(I64/H64*100,"")</f>
        <v>87.485915492957744</v>
      </c>
      <c r="K64" s="240">
        <v>107.46400000000001</v>
      </c>
      <c r="L64" s="243">
        <f>IFERROR(I64-K64,"")</f>
        <v>-45.349000000000011</v>
      </c>
      <c r="M64" s="131">
        <f>IFERROR(IF(D64&gt;0,I64/D64*10,""),"")</f>
        <v>15.648854961832061</v>
      </c>
      <c r="N64" s="74">
        <f>IFERROR(IF(F64&gt;0,K64/F64*10,""),"")</f>
        <v>20.700389105058367</v>
      </c>
      <c r="O64" s="99">
        <f t="shared" si="3"/>
        <v>-5.0515341432263057</v>
      </c>
    </row>
    <row r="65" spans="1:15" s="1" customFormat="1" ht="15.75" x14ac:dyDescent="0.2">
      <c r="A65" s="101">
        <f t="shared" si="0"/>
        <v>18.786000000000001</v>
      </c>
      <c r="B65" s="205" t="s">
        <v>36</v>
      </c>
      <c r="C65" s="206">
        <v>43.200249999999997</v>
      </c>
      <c r="D65" s="165">
        <v>18.786000000000001</v>
      </c>
      <c r="E65" s="240">
        <f>IFERROR(D65/C65*100,0)</f>
        <v>43.485859456831854</v>
      </c>
      <c r="F65" s="239">
        <v>37.067</v>
      </c>
      <c r="G65" s="99">
        <f>IFERROR(D65-F65,"")</f>
        <v>-18.280999999999999</v>
      </c>
      <c r="H65" s="301">
        <v>62</v>
      </c>
      <c r="I65" s="131">
        <v>32.723999999999997</v>
      </c>
      <c r="J65" s="291">
        <f>IFERROR(I65/H65*100,"")</f>
        <v>52.780645161290316</v>
      </c>
      <c r="K65" s="240">
        <v>59.994</v>
      </c>
      <c r="L65" s="243">
        <f>IFERROR(I65-K65,"")</f>
        <v>-27.270000000000003</v>
      </c>
      <c r="M65" s="131">
        <f>IFERROR(IF(D65&gt;0,I65/D65*10,""),"")</f>
        <v>17.419354838709676</v>
      </c>
      <c r="N65" s="74">
        <f>IFERROR(IF(F65&gt;0,K65/F65*10,""),"")</f>
        <v>16.185286103542232</v>
      </c>
      <c r="O65" s="99">
        <f t="shared" si="3"/>
        <v>1.234068735167444</v>
      </c>
    </row>
    <row r="66" spans="1:15" s="1" customFormat="1" ht="15.75" x14ac:dyDescent="0.2">
      <c r="A66" s="101">
        <f t="shared" si="0"/>
        <v>10.69388</v>
      </c>
      <c r="B66" s="210" t="s">
        <v>37</v>
      </c>
      <c r="C66" s="206">
        <v>36.988999999999997</v>
      </c>
      <c r="D66" s="165">
        <v>10.69388</v>
      </c>
      <c r="E66" s="240">
        <f>IFERROR(D66/C66*100,0)</f>
        <v>28.910973532671878</v>
      </c>
      <c r="F66" s="239">
        <v>24.226869999999998</v>
      </c>
      <c r="G66" s="99">
        <f>IFERROR(D66-F66,"")</f>
        <v>-13.532989999999998</v>
      </c>
      <c r="H66" s="301">
        <v>54.4</v>
      </c>
      <c r="I66" s="131">
        <v>17.791149999999998</v>
      </c>
      <c r="J66" s="291">
        <f>IFERROR(I66/H66*100,"")</f>
        <v>32.704319852941168</v>
      </c>
      <c r="K66" s="240">
        <v>41.074680000000001</v>
      </c>
      <c r="L66" s="243">
        <f>IFERROR(I66-K66,"")</f>
        <v>-23.283530000000003</v>
      </c>
      <c r="M66" s="131">
        <f>IFERROR(IF(D66&gt;0,I66/D66*10,""),"")</f>
        <v>16.636758594635435</v>
      </c>
      <c r="N66" s="74">
        <f>IFERROR(IF(F66&gt;0,K66/F66*10,""),"")</f>
        <v>16.954183516071208</v>
      </c>
      <c r="O66" s="99">
        <f t="shared" si="3"/>
        <v>-0.31742492143577294</v>
      </c>
    </row>
    <row r="67" spans="1:15" s="1" customFormat="1" ht="15.75" x14ac:dyDescent="0.2">
      <c r="A67" s="101">
        <f t="shared" si="0"/>
        <v>10.43431</v>
      </c>
      <c r="B67" s="210" t="s">
        <v>38</v>
      </c>
      <c r="C67" s="206">
        <v>24.109000000000002</v>
      </c>
      <c r="D67" s="165">
        <v>10.43431</v>
      </c>
      <c r="E67" s="240">
        <f>IFERROR(D67/C67*100,0)</f>
        <v>43.279729561574513</v>
      </c>
      <c r="F67" s="239">
        <v>13.293620000000001</v>
      </c>
      <c r="G67" s="99">
        <f>IFERROR(D67-F67,"")</f>
        <v>-2.8593100000000007</v>
      </c>
      <c r="H67" s="301">
        <v>23.262</v>
      </c>
      <c r="I67" s="131">
        <v>15.414620000000001</v>
      </c>
      <c r="J67" s="291">
        <f>IFERROR(I67/H67*100,"")</f>
        <v>66.265239446307291</v>
      </c>
      <c r="K67" s="240">
        <v>15.57723</v>
      </c>
      <c r="L67" s="243">
        <f>IFERROR(I67-K67,"")</f>
        <v>-0.16260999999999903</v>
      </c>
      <c r="M67" s="131">
        <f>IFERROR(IF(D67&gt;0,I67/D67*10,""),"")</f>
        <v>14.773013261058949</v>
      </c>
      <c r="N67" s="74">
        <f>IFERROR(IF(F67&gt;0,K67/F67*10,""),"")</f>
        <v>11.717824038899863</v>
      </c>
      <c r="O67" s="99">
        <f t="shared" si="3"/>
        <v>3.0551892221590862</v>
      </c>
    </row>
    <row r="68" spans="1:15" s="13" customFormat="1" ht="15.75" x14ac:dyDescent="0.25">
      <c r="A68" s="101">
        <f t="shared" si="0"/>
        <v>8.6577200000000012</v>
      </c>
      <c r="B68" s="211" t="s">
        <v>138</v>
      </c>
      <c r="C68" s="209">
        <v>9.4479000000000006</v>
      </c>
      <c r="D68" s="132">
        <v>8.6577200000000012</v>
      </c>
      <c r="E68" s="241">
        <f>IFERROR(D68/C68*100,0)</f>
        <v>91.636448311264942</v>
      </c>
      <c r="F68" s="229">
        <v>6.2852300000000003</v>
      </c>
      <c r="G68" s="25">
        <f>D68-F68</f>
        <v>2.3724900000000009</v>
      </c>
      <c r="H68" s="302">
        <v>6.84</v>
      </c>
      <c r="I68" s="132">
        <v>8.2214000000000009</v>
      </c>
      <c r="J68" s="340">
        <f>IFERROR(I68/H68*100,"")</f>
        <v>120.19590643274856</v>
      </c>
      <c r="K68" s="241">
        <v>8.6829699999999992</v>
      </c>
      <c r="L68" s="146">
        <f>I68-K68</f>
        <v>-0.46156999999999826</v>
      </c>
      <c r="M68" s="24">
        <f>IF(D68&gt;0,I68/D68*10,"")</f>
        <v>9.4960335977601495</v>
      </c>
      <c r="N68" s="21">
        <f>IF(F68&gt;0,K68/F68*10,"")</f>
        <v>13.81488028282179</v>
      </c>
      <c r="O68" s="140">
        <f t="shared" si="3"/>
        <v>-4.31884668506164</v>
      </c>
    </row>
    <row r="69" spans="1:15" s="1" customFormat="1" ht="15.75" x14ac:dyDescent="0.2">
      <c r="A69" s="101">
        <f t="shared" si="0"/>
        <v>3.70872</v>
      </c>
      <c r="B69" s="210" t="s">
        <v>96</v>
      </c>
      <c r="C69" s="206">
        <v>4.0479000000000003</v>
      </c>
      <c r="D69" s="165">
        <v>3.70872</v>
      </c>
      <c r="E69" s="240">
        <f>IFERROR(D69/C69*100,0)</f>
        <v>91.620840435781517</v>
      </c>
      <c r="F69" s="239">
        <v>1.53823</v>
      </c>
      <c r="G69" s="99">
        <f>IFERROR(D69-F69,"")</f>
        <v>2.17049</v>
      </c>
      <c r="H69" s="301">
        <v>3.04</v>
      </c>
      <c r="I69" s="131">
        <v>3.4037000000000002</v>
      </c>
      <c r="J69" s="291">
        <f>IFERROR(I69/H69*100,"")</f>
        <v>111.9638157894737</v>
      </c>
      <c r="K69" s="240">
        <v>1.61297</v>
      </c>
      <c r="L69" s="243">
        <f>IFERROR(I69-K69,"")</f>
        <v>1.7907300000000002</v>
      </c>
      <c r="M69" s="131">
        <f>IFERROR(IF(D69&gt;0,I69/D69*10,""),"")</f>
        <v>9.1775599128540311</v>
      </c>
      <c r="N69" s="74">
        <f>IFERROR(IF(F69&gt;0,K69/F69*10,""),"")</f>
        <v>10.485883125410373</v>
      </c>
      <c r="O69" s="99">
        <f t="shared" si="3"/>
        <v>-1.308323212556342</v>
      </c>
    </row>
    <row r="70" spans="1:15" s="1" customFormat="1" ht="15" hidden="1" customHeight="1" x14ac:dyDescent="0.2">
      <c r="A70" s="101" t="str">
        <f t="shared" ref="A70:A101" si="4">IF(OR(D70="",D70=0),"x",D70)</f>
        <v>x</v>
      </c>
      <c r="B70" s="212" t="s">
        <v>39</v>
      </c>
      <c r="C70" s="206">
        <v>0.08</v>
      </c>
      <c r="D70" s="165">
        <v>0</v>
      </c>
      <c r="E70" s="240">
        <f>IFERROR(D70/C70*100,0)</f>
        <v>0</v>
      </c>
      <c r="F70" s="239">
        <v>0</v>
      </c>
      <c r="G70" s="99">
        <f>IFERROR(D70-F70,"")</f>
        <v>0</v>
      </c>
      <c r="H70" s="301"/>
      <c r="I70" s="131">
        <v>0</v>
      </c>
      <c r="J70" s="291" t="str">
        <f>IFERROR(I70/H70*100,"")</f>
        <v/>
      </c>
      <c r="K70" s="240">
        <v>0</v>
      </c>
      <c r="L70" s="243">
        <f>IFERROR(I70-K70,"")</f>
        <v>0</v>
      </c>
      <c r="M70" s="131" t="str">
        <f>IFERROR(IF(D70&gt;0,I70/D70*10,""),"")</f>
        <v/>
      </c>
      <c r="N70" s="74" t="str">
        <f>IFERROR(IF(F70&gt;0,K70/F70*10,""),"")</f>
        <v/>
      </c>
      <c r="O70" s="99" t="str">
        <f t="shared" si="3"/>
        <v/>
      </c>
    </row>
    <row r="71" spans="1:15" s="1" customFormat="1" ht="15" hidden="1" customHeight="1" x14ac:dyDescent="0.2">
      <c r="A71" s="101" t="str">
        <f t="shared" si="4"/>
        <v>x</v>
      </c>
      <c r="B71" s="210" t="s">
        <v>40</v>
      </c>
      <c r="C71" s="206"/>
      <c r="D71" s="165">
        <v>0</v>
      </c>
      <c r="E71" s="240">
        <f>IFERROR(D71/C71*100,0)</f>
        <v>0</v>
      </c>
      <c r="F71" s="239">
        <v>0</v>
      </c>
      <c r="G71" s="99">
        <f>IFERROR(D71-F71,"")</f>
        <v>0</v>
      </c>
      <c r="H71" s="301"/>
      <c r="I71" s="131">
        <v>0</v>
      </c>
      <c r="J71" s="291" t="str">
        <f>IFERROR(I71/H71*100,"")</f>
        <v/>
      </c>
      <c r="K71" s="240">
        <v>0</v>
      </c>
      <c r="L71" s="243">
        <f>IFERROR(I71-K71,"")</f>
        <v>0</v>
      </c>
      <c r="M71" s="131" t="str">
        <f>IFERROR(IF(D71&gt;0,I71/D71*10,""),"")</f>
        <v/>
      </c>
      <c r="N71" s="74" t="str">
        <f>IFERROR(IF(F71&gt;0,K71/F71*10,""),"")</f>
        <v/>
      </c>
      <c r="O71" s="99" t="str">
        <f t="shared" si="3"/>
        <v/>
      </c>
    </row>
    <row r="72" spans="1:15" s="1" customFormat="1" ht="15" hidden="1" customHeight="1" x14ac:dyDescent="0.2">
      <c r="A72" s="101" t="e">
        <f t="shared" si="4"/>
        <v>#VALUE!</v>
      </c>
      <c r="B72" s="210" t="s">
        <v>136</v>
      </c>
      <c r="C72" s="206"/>
      <c r="D72" s="165" t="e">
        <v>#VALUE!</v>
      </c>
      <c r="E72" s="240">
        <f>IFERROR(D72/C72*100,0)</f>
        <v>0</v>
      </c>
      <c r="F72" s="239" t="e">
        <v>#VALUE!</v>
      </c>
      <c r="G72" s="99" t="str">
        <f>IFERROR(D72-F72,"")</f>
        <v/>
      </c>
      <c r="H72" s="301"/>
      <c r="I72" s="131" t="e">
        <v>#VALUE!</v>
      </c>
      <c r="J72" s="291" t="str">
        <f>IFERROR(I72/H72*100,"")</f>
        <v/>
      </c>
      <c r="K72" s="240" t="e">
        <v>#VALUE!</v>
      </c>
      <c r="L72" s="243" t="str">
        <f>IFERROR(I72-K72,"")</f>
        <v/>
      </c>
      <c r="M72" s="131" t="str">
        <f>IFERROR(IF(D72&gt;0,I72/D72*10,""),"")</f>
        <v/>
      </c>
      <c r="N72" s="74" t="str">
        <f>IFERROR(IF(F72&gt;0,K72/F72*10,""),"")</f>
        <v/>
      </c>
      <c r="O72" s="99" t="str">
        <f t="shared" si="3"/>
        <v/>
      </c>
    </row>
    <row r="73" spans="1:15" s="1" customFormat="1" ht="15" hidden="1" customHeight="1" x14ac:dyDescent="0.2">
      <c r="A73" s="101" t="e">
        <f t="shared" si="4"/>
        <v>#VALUE!</v>
      </c>
      <c r="B73" s="210" t="s">
        <v>136</v>
      </c>
      <c r="C73" s="206"/>
      <c r="D73" s="165" t="e">
        <v>#VALUE!</v>
      </c>
      <c r="E73" s="240">
        <f>IFERROR(D73/C73*100,0)</f>
        <v>0</v>
      </c>
      <c r="F73" s="239" t="e">
        <v>#VALUE!</v>
      </c>
      <c r="G73" s="99" t="str">
        <f>IFERROR(D73-F73,"")</f>
        <v/>
      </c>
      <c r="H73" s="301"/>
      <c r="I73" s="131" t="e">
        <v>#VALUE!</v>
      </c>
      <c r="J73" s="291" t="str">
        <f>IFERROR(I73/H73*100,"")</f>
        <v/>
      </c>
      <c r="K73" s="240" t="e">
        <v>#VALUE!</v>
      </c>
      <c r="L73" s="243" t="str">
        <f>IFERROR(I73-K73,"")</f>
        <v/>
      </c>
      <c r="M73" s="131" t="str">
        <f>IFERROR(IF(D73&gt;0,I73/D73*10,""),"")</f>
        <v/>
      </c>
      <c r="N73" s="74" t="str">
        <f>IFERROR(IF(F73&gt;0,K73/F73*10,""),"")</f>
        <v/>
      </c>
      <c r="O73" s="99" t="str">
        <f t="shared" si="3"/>
        <v/>
      </c>
    </row>
    <row r="74" spans="1:15" s="1" customFormat="1" ht="15.75" x14ac:dyDescent="0.2">
      <c r="A74" s="101">
        <f t="shared" si="4"/>
        <v>4.9490000000000007</v>
      </c>
      <c r="B74" s="210" t="s">
        <v>41</v>
      </c>
      <c r="C74" s="206">
        <v>5.32</v>
      </c>
      <c r="D74" s="165">
        <v>4.9490000000000007</v>
      </c>
      <c r="E74" s="240">
        <f>IFERROR(D74/C74*100,0)</f>
        <v>93.026315789473685</v>
      </c>
      <c r="F74" s="239">
        <v>4.7469999999999999</v>
      </c>
      <c r="G74" s="99">
        <f>IFERROR(D74-F74,"")</f>
        <v>0.20200000000000085</v>
      </c>
      <c r="H74" s="301">
        <v>3.8</v>
      </c>
      <c r="I74" s="131">
        <v>4.8176999999999994</v>
      </c>
      <c r="J74" s="291">
        <f>IFERROR(I74/H74*100,"")</f>
        <v>126.78157894736842</v>
      </c>
      <c r="K74" s="240">
        <v>7.07</v>
      </c>
      <c r="L74" s="243">
        <f>IFERROR(I74-K74,"")</f>
        <v>-2.2523000000000009</v>
      </c>
      <c r="M74" s="131">
        <f>IFERROR(IF(D74&gt;0,I74/D74*10,""),"")</f>
        <v>9.7346938775510186</v>
      </c>
      <c r="N74" s="74">
        <f>IFERROR(IF(F74&gt;0,K74/F74*10,""),"")</f>
        <v>14.893617021276597</v>
      </c>
      <c r="O74" s="99">
        <f t="shared" si="3"/>
        <v>-5.1589231437255787</v>
      </c>
    </row>
    <row r="75" spans="1:15" s="13" customFormat="1" ht="15.75" x14ac:dyDescent="0.25">
      <c r="A75" s="101">
        <f t="shared" si="4"/>
        <v>168.31851999999998</v>
      </c>
      <c r="B75" s="208" t="s">
        <v>42</v>
      </c>
      <c r="C75" s="209">
        <v>186.81155999999999</v>
      </c>
      <c r="D75" s="228">
        <v>168.31851999999998</v>
      </c>
      <c r="E75" s="241">
        <f>IFERROR(D75/C75*100,0)</f>
        <v>90.100698265139485</v>
      </c>
      <c r="F75" s="24">
        <v>131.40200999999996</v>
      </c>
      <c r="G75" s="140">
        <f>D75-F75</f>
        <v>36.916510000000017</v>
      </c>
      <c r="H75" s="237">
        <v>196.83805600000002</v>
      </c>
      <c r="I75" s="132">
        <v>233.54533000000001</v>
      </c>
      <c r="J75" s="241">
        <f>IFERROR(I75/H75*100,"")</f>
        <v>118.64846399417803</v>
      </c>
      <c r="K75" s="241">
        <v>183.63416000000001</v>
      </c>
      <c r="L75" s="146">
        <f>I75-K75</f>
        <v>49.911169999999998</v>
      </c>
      <c r="M75" s="24">
        <f>IF(D75&gt;0,I75/D75*10,"")</f>
        <v>13.875201017689559</v>
      </c>
      <c r="N75" s="21">
        <f>IF(F75&gt;0,K75/F75*10,"")</f>
        <v>13.974988662654404</v>
      </c>
      <c r="O75" s="140">
        <f t="shared" si="3"/>
        <v>-9.9787644964845157E-2</v>
      </c>
    </row>
    <row r="76" spans="1:15" s="1" customFormat="1" ht="15" hidden="1" customHeight="1" x14ac:dyDescent="0.2">
      <c r="A76" s="101" t="str">
        <f t="shared" si="4"/>
        <v>x</v>
      </c>
      <c r="B76" s="210" t="s">
        <v>139</v>
      </c>
      <c r="C76" s="206"/>
      <c r="D76" s="165">
        <v>0</v>
      </c>
      <c r="E76" s="240">
        <f>IFERROR(D76/C76*100,0)</f>
        <v>0</v>
      </c>
      <c r="F76" s="239">
        <v>0</v>
      </c>
      <c r="G76" s="99">
        <f>IFERROR(D76-F76,"")</f>
        <v>0</v>
      </c>
      <c r="H76" s="301"/>
      <c r="I76" s="131">
        <v>0</v>
      </c>
      <c r="J76" s="291" t="str">
        <f>IFERROR(I76/H76*100,"")</f>
        <v/>
      </c>
      <c r="K76" s="240">
        <v>0</v>
      </c>
      <c r="L76" s="243">
        <f>IFERROR(I76-K76,"")</f>
        <v>0</v>
      </c>
      <c r="M76" s="131" t="str">
        <f>IFERROR(IF(D76&gt;0,I76/D76*10,""),"")</f>
        <v/>
      </c>
      <c r="N76" s="74" t="str">
        <f>IFERROR(IF(F76&gt;0,K76/F76*10,""),"")</f>
        <v/>
      </c>
      <c r="O76" s="99" t="str">
        <f t="shared" si="3"/>
        <v/>
      </c>
    </row>
    <row r="77" spans="1:15" s="1" customFormat="1" ht="15" hidden="1" customHeight="1" x14ac:dyDescent="0.2">
      <c r="A77" s="101" t="str">
        <f t="shared" si="4"/>
        <v>x</v>
      </c>
      <c r="B77" s="210" t="s">
        <v>140</v>
      </c>
      <c r="C77" s="206"/>
      <c r="D77" s="165">
        <v>0</v>
      </c>
      <c r="E77" s="240">
        <f>IFERROR(D77/C77*100,0)</f>
        <v>0</v>
      </c>
      <c r="F77" s="239">
        <v>0</v>
      </c>
      <c r="G77" s="99">
        <f>IFERROR(D77-F77,"")</f>
        <v>0</v>
      </c>
      <c r="H77" s="301"/>
      <c r="I77" s="131">
        <v>0</v>
      </c>
      <c r="J77" s="291" t="str">
        <f>IFERROR(I77/H77*100,"")</f>
        <v/>
      </c>
      <c r="K77" s="240">
        <v>0</v>
      </c>
      <c r="L77" s="243">
        <f>IFERROR(I77-K77,"")</f>
        <v>0</v>
      </c>
      <c r="M77" s="131" t="str">
        <f>IFERROR(IF(D77&gt;0,I77/D77*10,""),"")</f>
        <v/>
      </c>
      <c r="N77" s="74" t="str">
        <f>IFERROR(IF(F77&gt;0,K77/F77*10,""),"")</f>
        <v/>
      </c>
      <c r="O77" s="99" t="str">
        <f t="shared" si="3"/>
        <v/>
      </c>
    </row>
    <row r="78" spans="1:15" s="1" customFormat="1" ht="15.75" hidden="1" x14ac:dyDescent="0.2">
      <c r="A78" s="101" t="str">
        <f t="shared" si="4"/>
        <v>x</v>
      </c>
      <c r="B78" s="210" t="s">
        <v>141</v>
      </c>
      <c r="C78" s="206"/>
      <c r="D78" s="165">
        <v>0</v>
      </c>
      <c r="E78" s="240">
        <f>IFERROR(D78/C78*100,0)</f>
        <v>0</v>
      </c>
      <c r="F78" s="239">
        <v>0</v>
      </c>
      <c r="G78" s="99">
        <f>IFERROR(D78-F78,"")</f>
        <v>0</v>
      </c>
      <c r="H78" s="301"/>
      <c r="I78" s="131">
        <v>0</v>
      </c>
      <c r="J78" s="291" t="str">
        <f>IFERROR(I78/H78*100,"")</f>
        <v/>
      </c>
      <c r="K78" s="240">
        <v>0</v>
      </c>
      <c r="L78" s="243">
        <f>IFERROR(I78-K78,"")</f>
        <v>0</v>
      </c>
      <c r="M78" s="131" t="str">
        <f>IFERROR(IF(D78&gt;0,I78/D78*10,""),"")</f>
        <v/>
      </c>
      <c r="N78" s="74" t="str">
        <f>IFERROR(IF(F78&gt;0,K78/F78*10,""),"")</f>
        <v/>
      </c>
      <c r="O78" s="99" t="str">
        <f t="shared" si="3"/>
        <v/>
      </c>
    </row>
    <row r="79" spans="1:15" s="1" customFormat="1" ht="15.75" x14ac:dyDescent="0.2">
      <c r="A79" s="101">
        <f t="shared" si="4"/>
        <v>133.72400000000002</v>
      </c>
      <c r="B79" s="210" t="s">
        <v>43</v>
      </c>
      <c r="C79" s="206">
        <v>139.27759</v>
      </c>
      <c r="D79" s="165">
        <v>133.72400000000002</v>
      </c>
      <c r="E79" s="240">
        <f>IFERROR(D79/C79*100,0)</f>
        <v>96.01257460012053</v>
      </c>
      <c r="F79" s="239">
        <v>116.352</v>
      </c>
      <c r="G79" s="99">
        <f>IFERROR(D79-F79,"")</f>
        <v>17.372000000000014</v>
      </c>
      <c r="H79" s="301">
        <v>148.19999999999999</v>
      </c>
      <c r="I79" s="131">
        <v>191.69800000000001</v>
      </c>
      <c r="J79" s="291">
        <f>IFERROR(I79/H79*100,"")</f>
        <v>129.35087719298247</v>
      </c>
      <c r="K79" s="240">
        <v>164.024</v>
      </c>
      <c r="L79" s="243">
        <f>IFERROR(I79-K79,"")</f>
        <v>27.674000000000007</v>
      </c>
      <c r="M79" s="131">
        <f>IFERROR(IF(D79&gt;0,I79/D79*10,""),"")</f>
        <v>14.335347432024168</v>
      </c>
      <c r="N79" s="74">
        <f>IFERROR(IF(F79&gt;0,K79/F79*10,""),"")</f>
        <v>14.097222222222221</v>
      </c>
      <c r="O79" s="99">
        <f t="shared" si="3"/>
        <v>0.23812520980194662</v>
      </c>
    </row>
    <row r="80" spans="1:15" s="1" customFormat="1" ht="15.75" x14ac:dyDescent="0.2">
      <c r="A80" s="101">
        <f t="shared" si="4"/>
        <v>2.6280199999999998</v>
      </c>
      <c r="B80" s="210" t="s">
        <v>44</v>
      </c>
      <c r="C80" s="206">
        <v>14.0655</v>
      </c>
      <c r="D80" s="165">
        <v>2.6280199999999998</v>
      </c>
      <c r="E80" s="240">
        <f>IFERROR(D80/C80*100,0)</f>
        <v>18.684156268884859</v>
      </c>
      <c r="F80" s="239">
        <v>1.3453200000000001</v>
      </c>
      <c r="G80" s="99">
        <f>IFERROR(D80-F80,"")</f>
        <v>1.2826999999999997</v>
      </c>
      <c r="H80" s="301">
        <v>12.145055999999999</v>
      </c>
      <c r="I80" s="131">
        <v>1.9311199999999999</v>
      </c>
      <c r="J80" s="291">
        <f>IFERROR(I80/H80*100,"")</f>
        <v>15.900461883419888</v>
      </c>
      <c r="K80" s="240">
        <v>1.6170100000000001</v>
      </c>
      <c r="L80" s="243">
        <f>IFERROR(I80-K80,"")</f>
        <v>0.31410999999999989</v>
      </c>
      <c r="M80" s="131">
        <f>IFERROR(IF(D80&gt;0,I80/D80*10,""),"")</f>
        <v>7.3481936971560344</v>
      </c>
      <c r="N80" s="74">
        <f>IFERROR(IF(F80&gt;0,K80/F80*10,""),"")</f>
        <v>12.01951951951952</v>
      </c>
      <c r="O80" s="99">
        <f t="shared" si="3"/>
        <v>-4.6713258223634853</v>
      </c>
    </row>
    <row r="81" spans="1:15" s="1" customFormat="1" ht="15" hidden="1" customHeight="1" x14ac:dyDescent="0.2">
      <c r="A81" s="101" t="e">
        <f t="shared" si="4"/>
        <v>#VALUE!</v>
      </c>
      <c r="B81" s="210" t="s">
        <v>136</v>
      </c>
      <c r="C81" s="206"/>
      <c r="D81" s="165" t="e">
        <v>#VALUE!</v>
      </c>
      <c r="E81" s="240">
        <f>IFERROR(D81/C81*100,0)</f>
        <v>0</v>
      </c>
      <c r="F81" s="239" t="e">
        <v>#VALUE!</v>
      </c>
      <c r="G81" s="99" t="str">
        <f>IFERROR(D81-F81,"")</f>
        <v/>
      </c>
      <c r="H81" s="301"/>
      <c r="I81" s="131" t="e">
        <v>#VALUE!</v>
      </c>
      <c r="J81" s="291" t="str">
        <f>IFERROR(I81/H81*100,"")</f>
        <v/>
      </c>
      <c r="K81" s="240" t="e">
        <v>#VALUE!</v>
      </c>
      <c r="L81" s="243" t="str">
        <f>IFERROR(I81-K81,"")</f>
        <v/>
      </c>
      <c r="M81" s="131" t="str">
        <f>IFERROR(IF(D81&gt;0,I81/D81*10,""),"")</f>
        <v/>
      </c>
      <c r="N81" s="74" t="str">
        <f>IFERROR(IF(F81&gt;0,K81/F81*10,""),"")</f>
        <v/>
      </c>
      <c r="O81" s="99" t="str">
        <f t="shared" si="3"/>
        <v/>
      </c>
    </row>
    <row r="82" spans="1:15" s="1" customFormat="1" ht="15" hidden="1" customHeight="1" x14ac:dyDescent="0.2">
      <c r="A82" s="101" t="e">
        <f t="shared" si="4"/>
        <v>#VALUE!</v>
      </c>
      <c r="B82" s="210" t="s">
        <v>136</v>
      </c>
      <c r="C82" s="206"/>
      <c r="D82" s="165" t="e">
        <v>#VALUE!</v>
      </c>
      <c r="E82" s="240">
        <f>IFERROR(D82/C82*100,0)</f>
        <v>0</v>
      </c>
      <c r="F82" s="239" t="e">
        <v>#VALUE!</v>
      </c>
      <c r="G82" s="99" t="str">
        <f>IFERROR(D82-F82,"")</f>
        <v/>
      </c>
      <c r="H82" s="301"/>
      <c r="I82" s="131" t="e">
        <v>#VALUE!</v>
      </c>
      <c r="J82" s="291" t="str">
        <f>IFERROR(I82/H82*100,"")</f>
        <v/>
      </c>
      <c r="K82" s="240" t="e">
        <v>#VALUE!</v>
      </c>
      <c r="L82" s="243" t="str">
        <f>IFERROR(I82-K82,"")</f>
        <v/>
      </c>
      <c r="M82" s="131" t="str">
        <f>IFERROR(IF(D82&gt;0,I82/D82*10,""),"")</f>
        <v/>
      </c>
      <c r="N82" s="74" t="str">
        <f>IFERROR(IF(F82&gt;0,K82/F82*10,""),"")</f>
        <v/>
      </c>
      <c r="O82" s="99" t="str">
        <f t="shared" si="3"/>
        <v/>
      </c>
    </row>
    <row r="83" spans="1:15" s="1" customFormat="1" ht="15" hidden="1" customHeight="1" x14ac:dyDescent="0.2">
      <c r="A83" s="101" t="str">
        <f t="shared" si="4"/>
        <v>x</v>
      </c>
      <c r="B83" s="210" t="s">
        <v>45</v>
      </c>
      <c r="C83" s="206">
        <v>0.308</v>
      </c>
      <c r="D83" s="165">
        <v>0</v>
      </c>
      <c r="E83" s="240">
        <f>IFERROR(D83/C83*100,0)</f>
        <v>0</v>
      </c>
      <c r="F83" s="239">
        <v>0</v>
      </c>
      <c r="G83" s="99">
        <f>IFERROR(D83-F83,"")</f>
        <v>0</v>
      </c>
      <c r="H83" s="301">
        <v>0.3</v>
      </c>
      <c r="I83" s="131">
        <v>0</v>
      </c>
      <c r="J83" s="291">
        <f>IFERROR(I83/H83*100,"")</f>
        <v>0</v>
      </c>
      <c r="K83" s="240">
        <v>0</v>
      </c>
      <c r="L83" s="243">
        <f>IFERROR(I83-K83,"")</f>
        <v>0</v>
      </c>
      <c r="M83" s="131" t="str">
        <f>IFERROR(IF(D83&gt;0,I83/D83*10,""),"")</f>
        <v/>
      </c>
      <c r="N83" s="74" t="str">
        <f>IFERROR(IF(F83&gt;0,K83/F83*10,""),"")</f>
        <v/>
      </c>
      <c r="O83" s="99" t="str">
        <f t="shared" si="3"/>
        <v/>
      </c>
    </row>
    <row r="84" spans="1:15" s="1" customFormat="1" ht="15" hidden="1" customHeight="1" x14ac:dyDescent="0.2">
      <c r="A84" s="101" t="e">
        <f t="shared" si="4"/>
        <v>#VALUE!</v>
      </c>
      <c r="B84" s="210" t="s">
        <v>136</v>
      </c>
      <c r="C84" s="206"/>
      <c r="D84" s="165" t="e">
        <v>#VALUE!</v>
      </c>
      <c r="E84" s="240">
        <f>IFERROR(D84/C84*100,0)</f>
        <v>0</v>
      </c>
      <c r="F84" s="239" t="e">
        <v>#VALUE!</v>
      </c>
      <c r="G84" s="99" t="str">
        <f>IFERROR(D84-F84,"")</f>
        <v/>
      </c>
      <c r="H84" s="301"/>
      <c r="I84" s="131" t="e">
        <v>#VALUE!</v>
      </c>
      <c r="J84" s="291" t="str">
        <f>IFERROR(I84/H84*100,"")</f>
        <v/>
      </c>
      <c r="K84" s="240" t="e">
        <v>#VALUE!</v>
      </c>
      <c r="L84" s="243" t="str">
        <f>IFERROR(I84-K84,"")</f>
        <v/>
      </c>
      <c r="M84" s="131" t="str">
        <f>IFERROR(IF(D84&gt;0,I84/D84*10,""),"")</f>
        <v/>
      </c>
      <c r="N84" s="74" t="str">
        <f>IFERROR(IF(F84&gt;0,K84/F84*10,""),"")</f>
        <v/>
      </c>
      <c r="O84" s="99" t="str">
        <f t="shared" si="3"/>
        <v/>
      </c>
    </row>
    <row r="85" spans="1:15" s="1" customFormat="1" ht="15.75" x14ac:dyDescent="0.2">
      <c r="A85" s="101">
        <f t="shared" si="4"/>
        <v>6.4761199999999999</v>
      </c>
      <c r="B85" s="210" t="s">
        <v>46</v>
      </c>
      <c r="C85" s="206">
        <v>7.077</v>
      </c>
      <c r="D85" s="165">
        <v>6.4761199999999999</v>
      </c>
      <c r="E85" s="240">
        <f>IFERROR(D85/C85*100,0)</f>
        <v>91.509396636993074</v>
      </c>
      <c r="F85" s="239">
        <v>2.4098600000000001</v>
      </c>
      <c r="G85" s="99">
        <f>IFERROR(D85-F85,"")</f>
        <v>4.0662599999999998</v>
      </c>
      <c r="H85" s="301">
        <v>7.65</v>
      </c>
      <c r="I85" s="131">
        <v>14.795489999999999</v>
      </c>
      <c r="J85" s="291">
        <f>IFERROR(I85/H85*100,"")</f>
        <v>193.40509803921566</v>
      </c>
      <c r="K85" s="240">
        <v>3.3552200000000001</v>
      </c>
      <c r="L85" s="243">
        <f>IFERROR(I85-K85,"")</f>
        <v>11.440269999999998</v>
      </c>
      <c r="M85" s="131">
        <f>IFERROR(IF(D85&gt;0,I85/D85*10,""),"")</f>
        <v>22.846225826575171</v>
      </c>
      <c r="N85" s="74">
        <f>IFERROR(IF(F85&gt;0,K85/F85*10,""),"")</f>
        <v>13.922883487007544</v>
      </c>
      <c r="O85" s="99">
        <f t="shared" si="3"/>
        <v>8.9233423395676272</v>
      </c>
    </row>
    <row r="86" spans="1:15" s="1" customFormat="1" ht="15.75" x14ac:dyDescent="0.2">
      <c r="A86" s="101">
        <f t="shared" si="4"/>
        <v>20.323219999999999</v>
      </c>
      <c r="B86" s="210" t="s">
        <v>47</v>
      </c>
      <c r="C86" s="206">
        <v>20.422000000000001</v>
      </c>
      <c r="D86" s="165">
        <v>20.323219999999999</v>
      </c>
      <c r="E86" s="240">
        <f>IFERROR(D86/C86*100,0)</f>
        <v>99.516305944569567</v>
      </c>
      <c r="F86" s="239">
        <v>7.4740000000000002</v>
      </c>
      <c r="G86" s="99">
        <f>IFERROR(D86-F86,"")</f>
        <v>12.849219999999999</v>
      </c>
      <c r="H86" s="301">
        <v>25</v>
      </c>
      <c r="I86" s="131">
        <v>22.730049999999999</v>
      </c>
      <c r="J86" s="291">
        <f>IFERROR(I86/H86*100,"")</f>
        <v>90.920199999999994</v>
      </c>
      <c r="K86" s="240">
        <v>10.988800000000001</v>
      </c>
      <c r="L86" s="243">
        <f>IFERROR(I86-K86,"")</f>
        <v>11.741249999999997</v>
      </c>
      <c r="M86" s="131">
        <f>IFERROR(IF(D86&gt;0,I86/D86*10,""),"")</f>
        <v>11.184275916906866</v>
      </c>
      <c r="N86" s="74">
        <f>IFERROR(IF(F86&gt;0,K86/F86*10,""),"")</f>
        <v>14.702702702702704</v>
      </c>
      <c r="O86" s="99">
        <f t="shared" si="3"/>
        <v>-3.5184267857958371</v>
      </c>
    </row>
    <row r="87" spans="1:15" s="1" customFormat="1" ht="15.75" x14ac:dyDescent="0.2">
      <c r="A87" s="101">
        <f t="shared" si="4"/>
        <v>5.16716</v>
      </c>
      <c r="B87" s="210" t="s">
        <v>48</v>
      </c>
      <c r="C87" s="206">
        <v>5.2464700000000004</v>
      </c>
      <c r="D87" s="165">
        <v>5.16716</v>
      </c>
      <c r="E87" s="240">
        <f>IFERROR(D87/C87*100,0)</f>
        <v>98.488316906415164</v>
      </c>
      <c r="F87" s="239">
        <v>3.5531799999999998</v>
      </c>
      <c r="G87" s="99">
        <f>IFERROR(D87-F87,"")</f>
        <v>1.6139800000000002</v>
      </c>
      <c r="H87" s="301">
        <v>3</v>
      </c>
      <c r="I87" s="131">
        <v>2.3906700000000001</v>
      </c>
      <c r="J87" s="291">
        <f>IFERROR(I87/H87*100,"")</f>
        <v>79.688999999999993</v>
      </c>
      <c r="K87" s="240">
        <v>3.2724000000000002</v>
      </c>
      <c r="L87" s="243">
        <f>IFERROR(I87-K87,"")</f>
        <v>-0.88173000000000012</v>
      </c>
      <c r="M87" s="131">
        <f>IFERROR(IF(D87&gt;0,I87/D87*10,""),"")</f>
        <v>4.6266614542611419</v>
      </c>
      <c r="N87" s="74">
        <f>IFERROR(IF(F87&gt;0,K87/F87*10,""),"")</f>
        <v>9.2097782831154067</v>
      </c>
      <c r="O87" s="99">
        <f t="shared" si="3"/>
        <v>-4.5831168288542647</v>
      </c>
    </row>
    <row r="88" spans="1:15" s="1" customFormat="1" ht="15" hidden="1" customHeight="1" x14ac:dyDescent="0.2">
      <c r="A88" s="101" t="str">
        <f t="shared" si="4"/>
        <v>x</v>
      </c>
      <c r="B88" s="205" t="s">
        <v>49</v>
      </c>
      <c r="C88" s="206">
        <v>0.41499999999999998</v>
      </c>
      <c r="D88" s="165">
        <v>0</v>
      </c>
      <c r="E88" s="240">
        <f>IFERROR(D88/C88*100,0)</f>
        <v>0</v>
      </c>
      <c r="F88" s="239">
        <v>0.26765</v>
      </c>
      <c r="G88" s="99">
        <f>IFERROR(D88-F88,"")</f>
        <v>-0.26765</v>
      </c>
      <c r="H88" s="301">
        <v>0.54300000000000004</v>
      </c>
      <c r="I88" s="131">
        <v>0</v>
      </c>
      <c r="J88" s="291">
        <f>IFERROR(I88/H88*100,"")</f>
        <v>0</v>
      </c>
      <c r="K88" s="240">
        <v>0.37673000000000001</v>
      </c>
      <c r="L88" s="243">
        <f>IFERROR(I88-K88,"")</f>
        <v>-0.37673000000000001</v>
      </c>
      <c r="M88" s="131" t="str">
        <f>IFERROR(IF(D88&gt;0,I88/D88*10,""),"")</f>
        <v/>
      </c>
      <c r="N88" s="74">
        <f>IFERROR(IF(F88&gt;0,K88/F88*10,""),"")</f>
        <v>14.075471698113208</v>
      </c>
      <c r="O88" s="99" t="str">
        <f t="shared" si="3"/>
        <v/>
      </c>
    </row>
    <row r="89" spans="1:15" s="13" customFormat="1" ht="15.75" x14ac:dyDescent="0.25">
      <c r="A89" s="101">
        <f t="shared" si="4"/>
        <v>689.68961000000013</v>
      </c>
      <c r="B89" s="208" t="s">
        <v>50</v>
      </c>
      <c r="C89" s="209">
        <v>1304.2171556000001</v>
      </c>
      <c r="D89" s="228">
        <v>689.68961000000013</v>
      </c>
      <c r="E89" s="241">
        <f>IFERROR(D89/C89*100,0)</f>
        <v>52.881501139487085</v>
      </c>
      <c r="F89" s="24">
        <v>505.22118999999998</v>
      </c>
      <c r="G89" s="140">
        <f>D89-F89</f>
        <v>184.46842000000015</v>
      </c>
      <c r="H89" s="304">
        <v>1882.3</v>
      </c>
      <c r="I89" s="228">
        <v>1245.5562399999999</v>
      </c>
      <c r="J89" s="241">
        <f>IFERROR(I89/H89*100,"")</f>
        <v>66.172036338522005</v>
      </c>
      <c r="K89" s="21">
        <v>815.92749000000003</v>
      </c>
      <c r="L89" s="233">
        <f>SUM(L90:L101)</f>
        <v>429.62874999999997</v>
      </c>
      <c r="M89" s="24">
        <f>IF(D89&gt;0,I89/D89*10,"")</f>
        <v>18.059663679723982</v>
      </c>
      <c r="N89" s="21">
        <f>IF(F89&gt;0,K89/F89*10,"")</f>
        <v>16.149906341022632</v>
      </c>
      <c r="O89" s="140">
        <f t="shared" si="3"/>
        <v>1.9097573387013504</v>
      </c>
    </row>
    <row r="90" spans="1:15" s="1" customFormat="1" ht="15" hidden="1" customHeight="1" x14ac:dyDescent="0.2">
      <c r="A90" s="101" t="str">
        <f t="shared" si="4"/>
        <v>x</v>
      </c>
      <c r="B90" s="210" t="s">
        <v>97</v>
      </c>
      <c r="C90" s="206"/>
      <c r="D90" s="165">
        <v>0</v>
      </c>
      <c r="E90" s="240">
        <f>IFERROR(D90/C90*100,0)</f>
        <v>0</v>
      </c>
      <c r="F90" s="239">
        <v>0</v>
      </c>
      <c r="G90" s="99">
        <f>IFERROR(D90-F90,"")</f>
        <v>0</v>
      </c>
      <c r="H90" s="301"/>
      <c r="I90" s="131">
        <v>0</v>
      </c>
      <c r="J90" s="291" t="str">
        <f>IFERROR(I90/H90*100,"")</f>
        <v/>
      </c>
      <c r="K90" s="240">
        <v>0</v>
      </c>
      <c r="L90" s="243">
        <f>IFERROR(I90-K90,"")</f>
        <v>0</v>
      </c>
      <c r="M90" s="131" t="str">
        <f>IFERROR(IF(D90&gt;0,I90/D90*10,""),"")</f>
        <v/>
      </c>
      <c r="N90" s="74" t="str">
        <f>IFERROR(IF(F90&gt;0,K90/F90*10,""),"")</f>
        <v/>
      </c>
      <c r="O90" s="99" t="str">
        <f t="shared" ref="O90:O101" si="5">IFERROR(M90-N90,"")</f>
        <v/>
      </c>
    </row>
    <row r="91" spans="1:15" s="1" customFormat="1" ht="15" hidden="1" customHeight="1" x14ac:dyDescent="0.2">
      <c r="A91" s="101" t="str">
        <f t="shared" si="4"/>
        <v>x</v>
      </c>
      <c r="B91" s="210" t="s">
        <v>98</v>
      </c>
      <c r="C91" s="206"/>
      <c r="D91" s="165">
        <v>0</v>
      </c>
      <c r="E91" s="240">
        <f>IFERROR(D91/C91*100,0)</f>
        <v>0</v>
      </c>
      <c r="F91" s="239">
        <v>0</v>
      </c>
      <c r="G91" s="99">
        <f>IFERROR(D91-F91,"")</f>
        <v>0</v>
      </c>
      <c r="H91" s="301"/>
      <c r="I91" s="131">
        <v>0</v>
      </c>
      <c r="J91" s="291" t="str">
        <f>IFERROR(I91/H91*100,"")</f>
        <v/>
      </c>
      <c r="K91" s="240">
        <v>0</v>
      </c>
      <c r="L91" s="243">
        <f>IFERROR(I91-K91,"")</f>
        <v>0</v>
      </c>
      <c r="M91" s="131" t="str">
        <f>IFERROR(IF(D91&gt;0,I91/D91*10,""),"")</f>
        <v/>
      </c>
      <c r="N91" s="74" t="str">
        <f>IFERROR(IF(F91&gt;0,K91/F91*10,""),"")</f>
        <v/>
      </c>
      <c r="O91" s="99" t="str">
        <f t="shared" si="5"/>
        <v/>
      </c>
    </row>
    <row r="92" spans="1:15" s="1" customFormat="1" ht="15" hidden="1" customHeight="1" x14ac:dyDescent="0.2">
      <c r="A92" s="101" t="str">
        <f t="shared" si="4"/>
        <v>x</v>
      </c>
      <c r="B92" s="210" t="s">
        <v>61</v>
      </c>
      <c r="C92" s="206">
        <v>1.7000000000000001E-2</v>
      </c>
      <c r="D92" s="165">
        <v>0</v>
      </c>
      <c r="E92" s="240">
        <f>IFERROR(D92/C92*100,0)</f>
        <v>0</v>
      </c>
      <c r="F92" s="239">
        <v>0</v>
      </c>
      <c r="G92" s="99">
        <f>IFERROR(D92-F92,"")</f>
        <v>0</v>
      </c>
      <c r="H92" s="301"/>
      <c r="I92" s="131">
        <v>0</v>
      </c>
      <c r="J92" s="291" t="str">
        <f>IFERROR(I92/H92*100,"")</f>
        <v/>
      </c>
      <c r="K92" s="240">
        <v>0</v>
      </c>
      <c r="L92" s="243">
        <f>IFERROR(I92-K92,"")</f>
        <v>0</v>
      </c>
      <c r="M92" s="131" t="str">
        <f>IFERROR(IF(D92&gt;0,I92/D92*10,""),"")</f>
        <v/>
      </c>
      <c r="N92" s="74" t="str">
        <f>IFERROR(IF(F92&gt;0,K92/F92*10,""),"")</f>
        <v/>
      </c>
      <c r="O92" s="99" t="str">
        <f t="shared" si="5"/>
        <v/>
      </c>
    </row>
    <row r="93" spans="1:15" s="1" customFormat="1" ht="15" hidden="1" customHeight="1" x14ac:dyDescent="0.2">
      <c r="A93" s="101" t="e">
        <f t="shared" si="4"/>
        <v>#VALUE!</v>
      </c>
      <c r="B93" s="210" t="s">
        <v>136</v>
      </c>
      <c r="C93" s="206"/>
      <c r="D93" s="165" t="e">
        <v>#VALUE!</v>
      </c>
      <c r="E93" s="240">
        <f>IFERROR(D93/C93*100,0)</f>
        <v>0</v>
      </c>
      <c r="F93" s="239" t="e">
        <v>#VALUE!</v>
      </c>
      <c r="G93" s="99" t="str">
        <f>IFERROR(D93-F93,"")</f>
        <v/>
      </c>
      <c r="H93" s="301"/>
      <c r="I93" s="131" t="e">
        <v>#VALUE!</v>
      </c>
      <c r="J93" s="291" t="str">
        <f>IFERROR(I93/H93*100,"")</f>
        <v/>
      </c>
      <c r="K93" s="240" t="e">
        <v>#VALUE!</v>
      </c>
      <c r="L93" s="243" t="str">
        <f>IFERROR(I93-K93,"")</f>
        <v/>
      </c>
      <c r="M93" s="131" t="str">
        <f>IFERROR(IF(D93&gt;0,I93/D93*10,""),"")</f>
        <v/>
      </c>
      <c r="N93" s="74" t="str">
        <f>IFERROR(IF(F93&gt;0,K93/F93*10,""),"")</f>
        <v/>
      </c>
      <c r="O93" s="99" t="str">
        <f t="shared" si="5"/>
        <v/>
      </c>
    </row>
    <row r="94" spans="1:15" s="1" customFormat="1" ht="15.75" x14ac:dyDescent="0.2">
      <c r="A94" s="101">
        <f t="shared" si="4"/>
        <v>86.853939999999994</v>
      </c>
      <c r="B94" s="210" t="s">
        <v>51</v>
      </c>
      <c r="C94" s="206">
        <v>303.83529559999999</v>
      </c>
      <c r="D94" s="165">
        <v>86.853939999999994</v>
      </c>
      <c r="E94" s="240">
        <f>IFERROR(D94/C94*100,0)</f>
        <v>28.585862557042564</v>
      </c>
      <c r="F94" s="239">
        <v>97.325620000000001</v>
      </c>
      <c r="G94" s="99">
        <f>IFERROR(D94-F94,"")</f>
        <v>-10.471680000000006</v>
      </c>
      <c r="H94" s="297">
        <v>378</v>
      </c>
      <c r="I94" s="131">
        <v>155.47334000000001</v>
      </c>
      <c r="J94" s="291">
        <f>IFERROR(I94/H94*100,"")</f>
        <v>41.130513227513227</v>
      </c>
      <c r="K94" s="240">
        <v>141.2081</v>
      </c>
      <c r="L94" s="243">
        <f>IFERROR(I94-K94,"")</f>
        <v>14.265240000000006</v>
      </c>
      <c r="M94" s="131">
        <f>IFERROR(IF(D94&gt;0,I94/D94*10,""),"")</f>
        <v>17.9005512012466</v>
      </c>
      <c r="N94" s="74">
        <f>IFERROR(IF(F94&gt;0,K94/F94*10,""),"")</f>
        <v>14.508831282040639</v>
      </c>
      <c r="O94" s="99">
        <f t="shared" si="5"/>
        <v>3.3917199192059613</v>
      </c>
    </row>
    <row r="95" spans="1:15" s="1" customFormat="1" ht="15.75" x14ac:dyDescent="0.2">
      <c r="A95" s="101">
        <f t="shared" si="4"/>
        <v>13.158280000000001</v>
      </c>
      <c r="B95" s="210" t="s">
        <v>52</v>
      </c>
      <c r="C95" s="206">
        <v>32.95646</v>
      </c>
      <c r="D95" s="165">
        <v>13.158280000000001</v>
      </c>
      <c r="E95" s="240">
        <f>IFERROR(D95/C95*100,0)</f>
        <v>39.926254215410282</v>
      </c>
      <c r="F95" s="239">
        <v>11.735189999999999</v>
      </c>
      <c r="G95" s="99">
        <f>IFERROR(D95-F95,"")</f>
        <v>1.423090000000002</v>
      </c>
      <c r="H95" s="301">
        <v>46.6</v>
      </c>
      <c r="I95" s="131">
        <v>20.486840000000001</v>
      </c>
      <c r="J95" s="291">
        <f>IFERROR(I95/H95*100,"")</f>
        <v>43.963175965665236</v>
      </c>
      <c r="K95" s="240">
        <v>17.966890000000003</v>
      </c>
      <c r="L95" s="243">
        <f>IFERROR(I95-K95,"")</f>
        <v>2.5199499999999979</v>
      </c>
      <c r="M95" s="131">
        <f>IFERROR(IF(D95&gt;0,I95/D95*10,""),"")</f>
        <v>15.569542523794901</v>
      </c>
      <c r="N95" s="74">
        <f>IFERROR(IF(F95&gt;0,K95/F95*10,""),"")</f>
        <v>15.310267665031418</v>
      </c>
      <c r="O95" s="99">
        <f t="shared" si="5"/>
        <v>0.259274858763483</v>
      </c>
    </row>
    <row r="96" spans="1:15" s="1" customFormat="1" ht="15.75" x14ac:dyDescent="0.2">
      <c r="A96" s="101">
        <f t="shared" si="4"/>
        <v>563.32144000000005</v>
      </c>
      <c r="B96" s="210" t="s">
        <v>53</v>
      </c>
      <c r="C96" s="206">
        <v>858.87040000000002</v>
      </c>
      <c r="D96" s="165">
        <v>563.32144000000005</v>
      </c>
      <c r="E96" s="240">
        <f>IFERROR(D96/C96*100,0)</f>
        <v>65.588642943102954</v>
      </c>
      <c r="F96" s="239">
        <v>372.66980000000001</v>
      </c>
      <c r="G96" s="99">
        <f>IFERROR(D96-F96,"")</f>
        <v>190.65164000000004</v>
      </c>
      <c r="H96" s="301">
        <v>1350</v>
      </c>
      <c r="I96" s="131">
        <v>1038.5436099999999</v>
      </c>
      <c r="J96" s="291">
        <f>IFERROR(I96/H96*100,"")</f>
        <v>76.929156296296298</v>
      </c>
      <c r="K96" s="240">
        <v>631.26414</v>
      </c>
      <c r="L96" s="243">
        <f>IFERROR(I96-K96,"")</f>
        <v>407.27946999999995</v>
      </c>
      <c r="M96" s="131">
        <f>IFERROR(IF(D96&gt;0,I96/D96*10,""),"")</f>
        <v>18.436074614877075</v>
      </c>
      <c r="N96" s="74">
        <f>IFERROR(IF(F96&gt;0,K96/F96*10,""),"")</f>
        <v>16.938966881673803</v>
      </c>
      <c r="O96" s="99">
        <f t="shared" si="5"/>
        <v>1.4971077332032721</v>
      </c>
    </row>
    <row r="97" spans="1:15" s="1" customFormat="1" ht="15" hidden="1" customHeight="1" x14ac:dyDescent="0.2">
      <c r="A97" s="101" t="e">
        <f t="shared" si="4"/>
        <v>#VALUE!</v>
      </c>
      <c r="B97" s="210" t="s">
        <v>54</v>
      </c>
      <c r="C97" s="206"/>
      <c r="D97" s="165" t="e">
        <v>#VALUE!</v>
      </c>
      <c r="E97" s="240">
        <f>IFERROR(D97/C97*100,0)</f>
        <v>0</v>
      </c>
      <c r="F97" s="239" t="e">
        <v>#VALUE!</v>
      </c>
      <c r="G97" s="99" t="str">
        <f>IFERROR(D97-F97,"")</f>
        <v/>
      </c>
      <c r="H97" s="301"/>
      <c r="I97" s="131" t="e">
        <v>#VALUE!</v>
      </c>
      <c r="J97" s="291" t="str">
        <f>IFERROR(I97/H97*100,"")</f>
        <v/>
      </c>
      <c r="K97" s="240" t="e">
        <v>#VALUE!</v>
      </c>
      <c r="L97" s="243" t="str">
        <f>IFERROR(I97-K97,"")</f>
        <v/>
      </c>
      <c r="M97" s="131" t="str">
        <f>IFERROR(IF(D97&gt;0,I97/D97*10,""),"")</f>
        <v/>
      </c>
      <c r="N97" s="74" t="str">
        <f>IFERROR(IF(F97&gt;0,K97/F97*10,""),"")</f>
        <v/>
      </c>
      <c r="O97" s="99" t="str">
        <f t="shared" si="5"/>
        <v/>
      </c>
    </row>
    <row r="98" spans="1:15" s="1" customFormat="1" ht="15" hidden="1" customHeight="1" x14ac:dyDescent="0.2">
      <c r="A98" s="101" t="e">
        <f t="shared" si="4"/>
        <v>#VALUE!</v>
      </c>
      <c r="B98" s="210" t="s">
        <v>136</v>
      </c>
      <c r="C98" s="206"/>
      <c r="D98" s="165" t="e">
        <v>#VALUE!</v>
      </c>
      <c r="E98" s="240">
        <f>IFERROR(D98/C98*100,0)</f>
        <v>0</v>
      </c>
      <c r="F98" s="239" t="e">
        <v>#VALUE!</v>
      </c>
      <c r="G98" s="99" t="str">
        <f>IFERROR(D98-F98,"")</f>
        <v/>
      </c>
      <c r="H98" s="301"/>
      <c r="I98" s="131" t="e">
        <v>#VALUE!</v>
      </c>
      <c r="J98" s="291" t="str">
        <f>IFERROR(I98/H98*100,"")</f>
        <v/>
      </c>
      <c r="K98" s="240" t="e">
        <v>#VALUE!</v>
      </c>
      <c r="L98" s="243" t="str">
        <f>IFERROR(I98-K98,"")</f>
        <v/>
      </c>
      <c r="M98" s="131" t="str">
        <f>IFERROR(IF(D98&gt;0,I98/D98*10,""),"")</f>
        <v/>
      </c>
      <c r="N98" s="74" t="str">
        <f>IFERROR(IF(F98&gt;0,K98/F98*10,""),"")</f>
        <v/>
      </c>
      <c r="O98" s="99" t="str">
        <f t="shared" si="5"/>
        <v/>
      </c>
    </row>
    <row r="99" spans="1:15" s="1" customFormat="1" ht="15" hidden="1" customHeight="1" x14ac:dyDescent="0.2">
      <c r="A99" s="101" t="str">
        <f t="shared" si="4"/>
        <v>x</v>
      </c>
      <c r="B99" s="210" t="s">
        <v>55</v>
      </c>
      <c r="C99" s="206"/>
      <c r="D99" s="165">
        <v>0</v>
      </c>
      <c r="E99" s="240">
        <f>IFERROR(D99/C99*100,0)</f>
        <v>0</v>
      </c>
      <c r="F99" s="239">
        <v>0</v>
      </c>
      <c r="G99" s="99">
        <f>IFERROR(D99-F99,"")</f>
        <v>0</v>
      </c>
      <c r="H99" s="301"/>
      <c r="I99" s="131">
        <v>0</v>
      </c>
      <c r="J99" s="291" t="str">
        <f>IFERROR(I99/H99*100,"")</f>
        <v/>
      </c>
      <c r="K99" s="240">
        <v>0</v>
      </c>
      <c r="L99" s="243">
        <f>IFERROR(I99-K99,"")</f>
        <v>0</v>
      </c>
      <c r="M99" s="131" t="str">
        <f>IFERROR(IF(D99&gt;0,I99/D99*10,""),"")</f>
        <v/>
      </c>
      <c r="N99" s="74" t="str">
        <f>IFERROR(IF(F99&gt;0,K99/F99*10,""),"")</f>
        <v/>
      </c>
      <c r="O99" s="99" t="str">
        <f t="shared" si="5"/>
        <v/>
      </c>
    </row>
    <row r="100" spans="1:15" s="1" customFormat="1" ht="15" hidden="1" customHeight="1" x14ac:dyDescent="0.2">
      <c r="A100" s="101" t="str">
        <f t="shared" si="4"/>
        <v>x</v>
      </c>
      <c r="B100" s="210" t="s">
        <v>56</v>
      </c>
      <c r="C100" s="206"/>
      <c r="D100" s="165">
        <v>0</v>
      </c>
      <c r="E100" s="240">
        <f>IFERROR(D100/C100*100,0)</f>
        <v>0</v>
      </c>
      <c r="F100" s="239">
        <v>0</v>
      </c>
      <c r="G100" s="99">
        <f>IFERROR(D100-F100,"")</f>
        <v>0</v>
      </c>
      <c r="H100" s="301"/>
      <c r="I100" s="131">
        <v>0</v>
      </c>
      <c r="J100" s="291" t="str">
        <f>IFERROR(I100/H100*100,"")</f>
        <v/>
      </c>
      <c r="K100" s="240">
        <v>0</v>
      </c>
      <c r="L100" s="243">
        <f>IFERROR(I100-K100,"")</f>
        <v>0</v>
      </c>
      <c r="M100" s="131" t="str">
        <f>IFERROR(IF(D100&gt;0,I100/D100*10,""),"")</f>
        <v/>
      </c>
      <c r="N100" s="74" t="str">
        <f>IFERROR(IF(F100&gt;0,K100/F100*10,""),"")</f>
        <v/>
      </c>
      <c r="O100" s="99" t="str">
        <f t="shared" si="5"/>
        <v/>
      </c>
    </row>
    <row r="101" spans="1:15" s="1" customFormat="1" ht="15.75" x14ac:dyDescent="0.2">
      <c r="A101" s="101">
        <f t="shared" si="4"/>
        <v>26.35595</v>
      </c>
      <c r="B101" s="213" t="s">
        <v>99</v>
      </c>
      <c r="C101" s="193">
        <v>108.538</v>
      </c>
      <c r="D101" s="155">
        <v>26.35595</v>
      </c>
      <c r="E101" s="266">
        <f>IFERROR(D101/C101*100,0)</f>
        <v>24.282693618824744</v>
      </c>
      <c r="F101" s="161">
        <v>23.490579999999998</v>
      </c>
      <c r="G101" s="128">
        <f>IFERROR(D101-F101,"")</f>
        <v>2.8653700000000022</v>
      </c>
      <c r="H101" s="305">
        <v>107.7</v>
      </c>
      <c r="I101" s="133">
        <v>31.05245</v>
      </c>
      <c r="J101" s="292">
        <f t="shared" ref="J101" si="6">IFERROR(I101/H101*100,"")</f>
        <v>28.832358402971213</v>
      </c>
      <c r="K101" s="266">
        <v>25.48836</v>
      </c>
      <c r="L101" s="246">
        <f>IFERROR(I101-K101,"")</f>
        <v>5.5640900000000002</v>
      </c>
      <c r="M101" s="161">
        <f>IFERROR(IF(D101&gt;0,I101/D101*10,""),"")</f>
        <v>11.781950565242383</v>
      </c>
      <c r="N101" s="126">
        <f>IFERROR(IF(F101&gt;0,K101/F101*10,""),"")</f>
        <v>10.850460056754667</v>
      </c>
      <c r="O101" s="128">
        <f t="shared" si="5"/>
        <v>0.93149050848771608</v>
      </c>
    </row>
    <row r="102" spans="1:15" s="3" customFormat="1" x14ac:dyDescent="0.2">
      <c r="B102" s="2"/>
      <c r="C102" s="2"/>
      <c r="J102" s="1"/>
    </row>
    <row r="103" spans="1:15" s="3" customFormat="1" x14ac:dyDescent="0.2">
      <c r="B103" s="2"/>
      <c r="C103" s="2"/>
      <c r="J103" s="1"/>
    </row>
    <row r="104" spans="1:15" s="3" customFormat="1" x14ac:dyDescent="0.2">
      <c r="B104" s="2"/>
      <c r="C104" s="2"/>
      <c r="J104" s="1"/>
    </row>
    <row r="105" spans="1:15" s="3" customFormat="1" x14ac:dyDescent="0.2">
      <c r="B105" s="2"/>
      <c r="C105" s="2"/>
      <c r="J105" s="1"/>
    </row>
    <row r="106" spans="1:15" s="3" customFormat="1" x14ac:dyDescent="0.2">
      <c r="B106" s="2"/>
      <c r="C106" s="2"/>
      <c r="J106" s="1"/>
    </row>
    <row r="107" spans="1:15" s="3" customFormat="1" x14ac:dyDescent="0.2">
      <c r="B107" s="2"/>
      <c r="C107" s="2"/>
      <c r="J107" s="1"/>
    </row>
    <row r="108" spans="1:15" s="3" customFormat="1" x14ac:dyDescent="0.2">
      <c r="B108" s="2"/>
      <c r="C108" s="2"/>
      <c r="J108" s="1"/>
    </row>
    <row r="109" spans="1:15" s="3" customFormat="1" x14ac:dyDescent="0.2">
      <c r="B109" s="2"/>
      <c r="C109" s="2"/>
      <c r="J109" s="1"/>
    </row>
    <row r="110" spans="1:15" s="3" customFormat="1" x14ac:dyDescent="0.2">
      <c r="B110" s="2"/>
      <c r="C110" s="2"/>
      <c r="J110" s="1"/>
    </row>
    <row r="111" spans="1:15" s="3" customFormat="1" x14ac:dyDescent="0.2">
      <c r="B111" s="2"/>
      <c r="C111" s="2"/>
      <c r="J111" s="1"/>
    </row>
    <row r="112" spans="1:15" s="3" customFormat="1" x14ac:dyDescent="0.2">
      <c r="B112" s="2"/>
      <c r="C112" s="2"/>
      <c r="J112" s="1"/>
    </row>
    <row r="113" spans="2:10" s="5" customFormat="1" x14ac:dyDescent="0.2">
      <c r="B113" s="2"/>
      <c r="C113" s="2"/>
      <c r="J113" s="6"/>
    </row>
    <row r="114" spans="2:10" s="5" customFormat="1" x14ac:dyDescent="0.2">
      <c r="B114" s="2"/>
      <c r="C114" s="2"/>
      <c r="J114" s="6"/>
    </row>
    <row r="115" spans="2:10" s="5" customFormat="1" x14ac:dyDescent="0.2">
      <c r="B115" s="2"/>
      <c r="C115" s="2"/>
      <c r="J115" s="6"/>
    </row>
    <row r="116" spans="2:10" s="5" customFormat="1" x14ac:dyDescent="0.2">
      <c r="B116" s="2"/>
      <c r="C116" s="2"/>
      <c r="J116" s="6"/>
    </row>
    <row r="117" spans="2:10" s="5" customFormat="1" x14ac:dyDescent="0.2">
      <c r="B117" s="2"/>
      <c r="C117" s="2"/>
      <c r="J117" s="6"/>
    </row>
    <row r="118" spans="2:10" s="5" customFormat="1" x14ac:dyDescent="0.2">
      <c r="B118" s="2"/>
      <c r="C118" s="2"/>
      <c r="J118" s="6"/>
    </row>
    <row r="119" spans="2:10" s="5" customFormat="1" x14ac:dyDescent="0.2">
      <c r="B119" s="2"/>
      <c r="C119" s="2"/>
      <c r="J119" s="6"/>
    </row>
    <row r="120" spans="2:10" s="5" customFormat="1" x14ac:dyDescent="0.2">
      <c r="B120" s="2"/>
      <c r="C120" s="2"/>
      <c r="J120" s="6"/>
    </row>
    <row r="121" spans="2:10" s="5" customFormat="1" x14ac:dyDescent="0.2">
      <c r="B121" s="2"/>
      <c r="C121" s="2"/>
      <c r="J121" s="6"/>
    </row>
    <row r="122" spans="2:10" s="5" customFormat="1" x14ac:dyDescent="0.2">
      <c r="B122" s="2"/>
      <c r="C122" s="2"/>
      <c r="J122" s="6"/>
    </row>
    <row r="123" spans="2:10" s="5" customFormat="1" x14ac:dyDescent="0.2">
      <c r="B123" s="2"/>
      <c r="C123" s="2"/>
      <c r="J123" s="6"/>
    </row>
    <row r="124" spans="2:10" s="5" customFormat="1" x14ac:dyDescent="0.2">
      <c r="B124" s="2"/>
      <c r="C124" s="2"/>
      <c r="J124" s="6"/>
    </row>
    <row r="125" spans="2:10" s="5" customFormat="1" x14ac:dyDescent="0.2">
      <c r="B125" s="2"/>
      <c r="C125" s="2"/>
      <c r="J125" s="6"/>
    </row>
    <row r="126" spans="2:10" s="5" customFormat="1" x14ac:dyDescent="0.2">
      <c r="B126" s="2"/>
      <c r="C126" s="2"/>
      <c r="J126" s="6"/>
    </row>
    <row r="127" spans="2:10" s="5" customFormat="1" x14ac:dyDescent="0.2">
      <c r="B127" s="2"/>
      <c r="C127" s="2"/>
      <c r="J127" s="6"/>
    </row>
    <row r="128" spans="2:10" s="5" customFormat="1" x14ac:dyDescent="0.2">
      <c r="B128" s="2"/>
      <c r="C128" s="2"/>
      <c r="J128" s="6"/>
    </row>
    <row r="129" spans="2:10" s="5" customFormat="1" x14ac:dyDescent="0.2">
      <c r="B129" s="2"/>
      <c r="C129" s="2"/>
      <c r="J129" s="6"/>
    </row>
    <row r="130" spans="2:10" s="5" customFormat="1" x14ac:dyDescent="0.2">
      <c r="B130" s="2"/>
      <c r="C130" s="2"/>
      <c r="J130" s="6"/>
    </row>
    <row r="131" spans="2:10" s="5" customFormat="1" x14ac:dyDescent="0.2">
      <c r="B131" s="2"/>
      <c r="C131" s="2"/>
      <c r="J131" s="6"/>
    </row>
    <row r="132" spans="2:10" s="5" customFormat="1" x14ac:dyDescent="0.2">
      <c r="B132" s="2"/>
      <c r="C132" s="2"/>
      <c r="J132" s="6"/>
    </row>
    <row r="133" spans="2:10" s="5" customFormat="1" x14ac:dyDescent="0.2">
      <c r="B133" s="2"/>
      <c r="C133" s="2"/>
      <c r="J133" s="6"/>
    </row>
    <row r="134" spans="2:10" s="5" customFormat="1" x14ac:dyDescent="0.2">
      <c r="B134" s="2"/>
      <c r="C134" s="2"/>
      <c r="J134" s="6"/>
    </row>
    <row r="135" spans="2:10" s="5" customFormat="1" x14ac:dyDescent="0.2">
      <c r="B135" s="2"/>
      <c r="C135" s="2"/>
      <c r="J135" s="6"/>
    </row>
    <row r="136" spans="2:10" s="5" customFormat="1" x14ac:dyDescent="0.2">
      <c r="B136" s="2"/>
      <c r="C136" s="2"/>
      <c r="J136" s="6"/>
    </row>
    <row r="137" spans="2:10" s="5" customFormat="1" x14ac:dyDescent="0.2">
      <c r="B137" s="2"/>
      <c r="C137" s="2"/>
      <c r="J137" s="6"/>
    </row>
    <row r="138" spans="2:10" s="5" customFormat="1" x14ac:dyDescent="0.2">
      <c r="B138" s="2"/>
      <c r="C138" s="2"/>
      <c r="J138" s="6"/>
    </row>
    <row r="139" spans="2:10" s="5" customFormat="1" x14ac:dyDescent="0.2">
      <c r="B139" s="2"/>
      <c r="C139" s="2"/>
      <c r="J139" s="6"/>
    </row>
    <row r="140" spans="2:10" s="5" customFormat="1" x14ac:dyDescent="0.2">
      <c r="B140" s="2"/>
      <c r="C140" s="2"/>
      <c r="J140" s="6"/>
    </row>
    <row r="141" spans="2:10" s="5" customFormat="1" x14ac:dyDescent="0.2">
      <c r="B141" s="2"/>
      <c r="C141" s="2"/>
      <c r="J141" s="6"/>
    </row>
    <row r="142" spans="2:10" s="6" customFormat="1" x14ac:dyDescent="0.2">
      <c r="B142" s="4"/>
      <c r="C142" s="4"/>
    </row>
    <row r="143" spans="2:10" s="6" customFormat="1" x14ac:dyDescent="0.2">
      <c r="B143" s="4"/>
      <c r="C143" s="4"/>
    </row>
    <row r="144" spans="2:10" s="6" customFormat="1" x14ac:dyDescent="0.2">
      <c r="B144" s="4"/>
      <c r="C144" s="4"/>
    </row>
    <row r="145" spans="2:5" s="6" customFormat="1" x14ac:dyDescent="0.2">
      <c r="B145" s="4"/>
      <c r="C145" s="4"/>
    </row>
    <row r="146" spans="2:5" s="6" customFormat="1" x14ac:dyDescent="0.2">
      <c r="B146" s="4"/>
      <c r="C146" s="4"/>
      <c r="D146" s="178"/>
      <c r="E146" s="178"/>
    </row>
    <row r="147" spans="2:5" s="6" customFormat="1" ht="15.75" x14ac:dyDescent="0.25">
      <c r="B147" s="15"/>
      <c r="C147" s="15"/>
    </row>
    <row r="148" spans="2:5" s="6" customFormat="1" x14ac:dyDescent="0.2">
      <c r="B148" s="4"/>
      <c r="C148" s="4"/>
      <c r="D148" s="178"/>
      <c r="E148" s="178"/>
    </row>
    <row r="149" spans="2:5" s="6" customFormat="1" x14ac:dyDescent="0.2">
      <c r="B149" s="4"/>
      <c r="C149" s="4"/>
    </row>
    <row r="150" spans="2:5" s="6" customFormat="1" x14ac:dyDescent="0.2">
      <c r="B150" s="4"/>
      <c r="C150" s="4"/>
    </row>
    <row r="151" spans="2:5" s="6" customFormat="1" x14ac:dyDescent="0.2">
      <c r="B151" s="4"/>
      <c r="C151" s="4"/>
    </row>
    <row r="152" spans="2:5" s="6" customFormat="1" x14ac:dyDescent="0.2">
      <c r="B152" s="4"/>
      <c r="C152" s="4"/>
    </row>
    <row r="153" spans="2:5" s="6" customFormat="1" x14ac:dyDescent="0.2">
      <c r="B153" s="4"/>
      <c r="C153" s="4"/>
    </row>
    <row r="154" spans="2:5" s="6" customFormat="1" x14ac:dyDescent="0.2">
      <c r="B154" s="4"/>
      <c r="C154" s="4"/>
    </row>
    <row r="155" spans="2:5" s="6" customFormat="1" x14ac:dyDescent="0.2">
      <c r="B155" s="4"/>
      <c r="C155" s="4"/>
    </row>
    <row r="156" spans="2:5" s="6" customFormat="1" x14ac:dyDescent="0.2">
      <c r="B156" s="4"/>
      <c r="C156" s="4"/>
    </row>
    <row r="157" spans="2:5" s="6" customFormat="1" x14ac:dyDescent="0.2">
      <c r="B157" s="4"/>
      <c r="C157" s="4"/>
    </row>
    <row r="158" spans="2:5" s="6" customFormat="1" x14ac:dyDescent="0.2">
      <c r="B158" s="4"/>
      <c r="C158" s="4"/>
    </row>
    <row r="159" spans="2:5" s="6" customFormat="1" x14ac:dyDescent="0.2">
      <c r="B159" s="4"/>
      <c r="C159" s="4"/>
    </row>
    <row r="160" spans="2:5" s="6" customFormat="1" x14ac:dyDescent="0.2">
      <c r="B160" s="4"/>
      <c r="C160" s="4"/>
    </row>
    <row r="161" spans="2:3" s="6" customFormat="1" x14ac:dyDescent="0.2">
      <c r="B161" s="4"/>
      <c r="C161" s="4"/>
    </row>
    <row r="162" spans="2:3" s="6" customFormat="1" x14ac:dyDescent="0.2">
      <c r="B162" s="4"/>
      <c r="C162" s="4"/>
    </row>
    <row r="163" spans="2:3" s="6" customFormat="1" x14ac:dyDescent="0.2">
      <c r="B163" s="4"/>
      <c r="C163" s="4"/>
    </row>
    <row r="164" spans="2:3" s="6" customFormat="1" x14ac:dyDescent="0.2">
      <c r="B164" s="4"/>
      <c r="C164" s="4"/>
    </row>
    <row r="165" spans="2:3" s="6" customFormat="1" x14ac:dyDescent="0.2">
      <c r="B165" s="4"/>
      <c r="C165" s="4"/>
    </row>
    <row r="166" spans="2:3" s="6" customFormat="1" x14ac:dyDescent="0.2">
      <c r="B166" s="4"/>
      <c r="C166" s="4"/>
    </row>
    <row r="167" spans="2:3" s="6" customFormat="1" x14ac:dyDescent="0.2">
      <c r="B167" s="4"/>
      <c r="C167" s="4"/>
    </row>
    <row r="168" spans="2:3" s="6" customFormat="1" x14ac:dyDescent="0.2">
      <c r="B168" s="4"/>
      <c r="C168" s="4"/>
    </row>
    <row r="169" spans="2:3" s="6" customFormat="1" x14ac:dyDescent="0.2">
      <c r="B169" s="4"/>
      <c r="C169" s="4"/>
    </row>
    <row r="170" spans="2:3" s="6" customFormat="1" x14ac:dyDescent="0.2">
      <c r="B170" s="4"/>
      <c r="C170" s="4"/>
    </row>
    <row r="171" spans="2:3" s="6" customFormat="1" x14ac:dyDescent="0.2">
      <c r="B171" s="4"/>
      <c r="C171" s="4"/>
    </row>
    <row r="172" spans="2:3" s="6" customFormat="1" x14ac:dyDescent="0.2">
      <c r="B172" s="4"/>
      <c r="C172" s="4"/>
    </row>
    <row r="173" spans="2:3" s="6" customFormat="1" x14ac:dyDescent="0.2">
      <c r="B173" s="4"/>
      <c r="C173" s="4"/>
    </row>
    <row r="174" spans="2:3" s="6" customFormat="1" x14ac:dyDescent="0.2">
      <c r="B174" s="4"/>
      <c r="C174" s="4"/>
    </row>
    <row r="175" spans="2:3" s="6" customFormat="1" x14ac:dyDescent="0.2">
      <c r="B175" s="4"/>
      <c r="C175" s="4"/>
    </row>
    <row r="176" spans="2:3" s="6" customFormat="1" x14ac:dyDescent="0.2">
      <c r="B176" s="4"/>
      <c r="C176" s="4"/>
    </row>
    <row r="177" spans="2:3" s="6" customFormat="1" x14ac:dyDescent="0.2">
      <c r="B177" s="4"/>
      <c r="C177" s="4"/>
    </row>
    <row r="178" spans="2:3" s="6" customFormat="1" x14ac:dyDescent="0.2">
      <c r="B178" s="4"/>
      <c r="C178" s="4"/>
    </row>
    <row r="179" spans="2:3" s="6" customFormat="1" x14ac:dyDescent="0.2">
      <c r="B179" s="4"/>
      <c r="C179" s="4"/>
    </row>
    <row r="180" spans="2:3" s="6" customFormat="1" x14ac:dyDescent="0.2">
      <c r="B180" s="4"/>
      <c r="C180" s="4"/>
    </row>
    <row r="181" spans="2:3" s="6" customFormat="1" x14ac:dyDescent="0.2">
      <c r="B181" s="4"/>
      <c r="C181" s="4"/>
    </row>
    <row r="182" spans="2:3" s="6" customFormat="1" x14ac:dyDescent="0.2">
      <c r="B182" s="4"/>
      <c r="C182" s="4"/>
    </row>
    <row r="183" spans="2:3" s="6" customFormat="1" x14ac:dyDescent="0.2">
      <c r="B183" s="4"/>
      <c r="C183" s="4"/>
    </row>
    <row r="184" spans="2:3" s="6" customFormat="1" x14ac:dyDescent="0.2">
      <c r="B184" s="4"/>
      <c r="C184" s="4"/>
    </row>
    <row r="185" spans="2:3" s="6" customFormat="1" x14ac:dyDescent="0.2">
      <c r="B185" s="4"/>
      <c r="C185" s="4"/>
    </row>
    <row r="186" spans="2:3" s="6" customFormat="1" x14ac:dyDescent="0.2">
      <c r="B186" s="4"/>
      <c r="C186" s="4"/>
    </row>
    <row r="187" spans="2:3" s="6" customFormat="1" x14ac:dyDescent="0.2">
      <c r="B187" s="4"/>
      <c r="C187" s="4"/>
    </row>
    <row r="188" spans="2:3" s="6" customFormat="1" x14ac:dyDescent="0.2">
      <c r="B188" s="4"/>
      <c r="C188" s="4"/>
    </row>
    <row r="189" spans="2:3" s="8" customFormat="1" x14ac:dyDescent="0.2">
      <c r="B189" s="16"/>
      <c r="C189" s="16"/>
    </row>
    <row r="190" spans="2:3" s="8" customFormat="1" x14ac:dyDescent="0.2">
      <c r="B190" s="16"/>
      <c r="C190" s="16"/>
    </row>
    <row r="191" spans="2:3" s="8" customFormat="1" x14ac:dyDescent="0.2">
      <c r="B191" s="16"/>
      <c r="C191" s="16"/>
    </row>
    <row r="192" spans="2:3" s="8" customFormat="1" x14ac:dyDescent="0.2">
      <c r="B192" s="16"/>
      <c r="C192" s="16"/>
    </row>
    <row r="193" spans="2:3" s="8" customFormat="1" x14ac:dyDescent="0.2">
      <c r="B193" s="16"/>
      <c r="C193" s="16"/>
    </row>
    <row r="194" spans="2:3" s="8" customFormat="1" x14ac:dyDescent="0.2">
      <c r="B194" s="16"/>
      <c r="C194" s="16"/>
    </row>
    <row r="195" spans="2:3" s="8" customFormat="1" x14ac:dyDescent="0.2">
      <c r="B195" s="16"/>
      <c r="C195" s="16"/>
    </row>
    <row r="196" spans="2:3" s="8" customFormat="1" x14ac:dyDescent="0.2">
      <c r="B196" s="16"/>
      <c r="C196" s="16"/>
    </row>
    <row r="197" spans="2:3" s="8" customFormat="1" x14ac:dyDescent="0.2">
      <c r="B197" s="16"/>
      <c r="C197" s="16"/>
    </row>
    <row r="198" spans="2:3" s="8" customFormat="1" x14ac:dyDescent="0.2">
      <c r="B198" s="16"/>
      <c r="C198" s="16"/>
    </row>
    <row r="199" spans="2:3" s="8" customFormat="1" x14ac:dyDescent="0.2">
      <c r="B199" s="16"/>
      <c r="C199" s="16"/>
    </row>
    <row r="200" spans="2:3" s="8" customFormat="1" x14ac:dyDescent="0.2">
      <c r="B200" s="16"/>
      <c r="C200" s="16"/>
    </row>
    <row r="201" spans="2:3" s="8" customFormat="1" x14ac:dyDescent="0.2">
      <c r="B201" s="16"/>
      <c r="C201" s="16"/>
    </row>
    <row r="202" spans="2:3" s="8" customFormat="1" x14ac:dyDescent="0.2">
      <c r="B202" s="16"/>
      <c r="C202" s="16"/>
    </row>
    <row r="203" spans="2:3" s="8" customFormat="1" x14ac:dyDescent="0.2">
      <c r="B203" s="16"/>
      <c r="C203" s="16"/>
    </row>
    <row r="204" spans="2:3" s="8" customFormat="1" x14ac:dyDescent="0.2">
      <c r="B204" s="16"/>
      <c r="C204" s="16"/>
    </row>
    <row r="205" spans="2:3" s="8" customFormat="1" x14ac:dyDescent="0.2">
      <c r="B205" s="16"/>
      <c r="C205" s="16"/>
    </row>
    <row r="206" spans="2:3" s="8" customFormat="1" x14ac:dyDescent="0.2">
      <c r="B206" s="16"/>
      <c r="C206" s="16"/>
    </row>
    <row r="207" spans="2:3" s="8" customFormat="1" x14ac:dyDescent="0.2">
      <c r="B207" s="16"/>
      <c r="C207" s="16"/>
    </row>
    <row r="208" spans="2:3" s="8" customFormat="1" x14ac:dyDescent="0.2">
      <c r="B208" s="16"/>
      <c r="C208" s="16"/>
    </row>
    <row r="209" spans="2:3" s="8" customFormat="1" x14ac:dyDescent="0.2">
      <c r="B209" s="16"/>
      <c r="C209" s="16"/>
    </row>
    <row r="210" spans="2:3" s="8" customFormat="1" x14ac:dyDescent="0.2">
      <c r="B210" s="16"/>
      <c r="C210" s="16"/>
    </row>
    <row r="211" spans="2:3" s="8" customFormat="1" x14ac:dyDescent="0.2">
      <c r="B211" s="16"/>
      <c r="C211" s="16"/>
    </row>
    <row r="212" spans="2:3" s="8" customFormat="1" x14ac:dyDescent="0.2">
      <c r="B212" s="16"/>
      <c r="C212" s="16"/>
    </row>
    <row r="213" spans="2:3" s="8" customFormat="1" x14ac:dyDescent="0.2">
      <c r="B213" s="16"/>
      <c r="C213" s="16"/>
    </row>
    <row r="214" spans="2:3" s="8" customFormat="1" x14ac:dyDescent="0.2">
      <c r="B214" s="16"/>
      <c r="C214" s="16"/>
    </row>
    <row r="215" spans="2:3" s="8" customFormat="1" x14ac:dyDescent="0.2">
      <c r="B215" s="16"/>
      <c r="C215" s="16"/>
    </row>
    <row r="216" spans="2:3" s="8" customFormat="1" x14ac:dyDescent="0.2">
      <c r="B216" s="16"/>
      <c r="C216" s="16"/>
    </row>
    <row r="217" spans="2:3" s="8" customFormat="1" x14ac:dyDescent="0.2">
      <c r="B217" s="16"/>
      <c r="C217" s="16"/>
    </row>
    <row r="218" spans="2:3" s="8" customFormat="1" x14ac:dyDescent="0.2">
      <c r="B218" s="16"/>
      <c r="C218" s="16"/>
    </row>
    <row r="219" spans="2:3" s="8" customFormat="1" x14ac:dyDescent="0.2">
      <c r="B219" s="16"/>
      <c r="C219" s="16"/>
    </row>
    <row r="220" spans="2:3" s="8" customFormat="1" x14ac:dyDescent="0.2">
      <c r="B220" s="16"/>
      <c r="C220" s="16"/>
    </row>
    <row r="221" spans="2:3" s="8" customFormat="1" x14ac:dyDescent="0.2">
      <c r="B221" s="16"/>
      <c r="C221" s="16"/>
    </row>
    <row r="222" spans="2:3" s="8" customFormat="1" x14ac:dyDescent="0.2">
      <c r="B222" s="16"/>
      <c r="C222" s="16"/>
    </row>
    <row r="223" spans="2:3" s="8" customFormat="1" x14ac:dyDescent="0.2">
      <c r="B223" s="16"/>
      <c r="C223" s="16"/>
    </row>
    <row r="224" spans="2:3" s="8" customFormat="1" x14ac:dyDescent="0.2">
      <c r="B224" s="16"/>
      <c r="C224" s="16"/>
    </row>
    <row r="225" spans="2:3" s="8" customFormat="1" ht="0.75" customHeight="1" x14ac:dyDescent="0.2">
      <c r="B225" s="16"/>
      <c r="C225" s="16"/>
    </row>
    <row r="226" spans="2:3" s="8" customFormat="1" x14ac:dyDescent="0.2">
      <c r="B226" s="16"/>
      <c r="C226" s="16"/>
    </row>
    <row r="227" spans="2:3" s="8" customFormat="1" x14ac:dyDescent="0.2">
      <c r="B227" s="16"/>
      <c r="C227" s="16"/>
    </row>
    <row r="228" spans="2:3" s="8" customFormat="1" x14ac:dyDescent="0.2">
      <c r="B228" s="16"/>
      <c r="C228" s="16"/>
    </row>
    <row r="229" spans="2:3" s="8" customFormat="1" x14ac:dyDescent="0.2">
      <c r="B229" s="16"/>
      <c r="C229" s="16"/>
    </row>
    <row r="230" spans="2:3" s="8" customFormat="1" x14ac:dyDescent="0.2">
      <c r="B230" s="16"/>
      <c r="C230" s="16"/>
    </row>
    <row r="231" spans="2:3" s="8" customFormat="1" x14ac:dyDescent="0.2">
      <c r="B231" s="16"/>
      <c r="C231" s="16"/>
    </row>
    <row r="232" spans="2:3" s="8" customFormat="1" x14ac:dyDescent="0.2">
      <c r="B232" s="16"/>
      <c r="C232" s="16"/>
    </row>
    <row r="233" spans="2:3" s="8" customFormat="1" x14ac:dyDescent="0.2">
      <c r="B233" s="16"/>
      <c r="C233" s="16"/>
    </row>
    <row r="234" spans="2:3" s="8" customFormat="1" x14ac:dyDescent="0.2">
      <c r="B234" s="16"/>
      <c r="C234" s="16"/>
    </row>
    <row r="235" spans="2:3" s="8" customFormat="1" x14ac:dyDescent="0.2">
      <c r="B235" s="16"/>
      <c r="C235" s="16"/>
    </row>
    <row r="236" spans="2:3" s="8" customFormat="1" x14ac:dyDescent="0.2">
      <c r="B236" s="16"/>
      <c r="C236" s="16"/>
    </row>
    <row r="237" spans="2:3" s="8" customFormat="1" x14ac:dyDescent="0.2">
      <c r="B237" s="16"/>
      <c r="C237" s="16"/>
    </row>
    <row r="238" spans="2:3" s="8" customFormat="1" x14ac:dyDescent="0.2">
      <c r="B238" s="16"/>
      <c r="C238" s="16"/>
    </row>
    <row r="239" spans="2:3" s="8" customFormat="1" x14ac:dyDescent="0.2">
      <c r="B239" s="16"/>
      <c r="C239" s="16"/>
    </row>
    <row r="240" spans="2:3" s="8" customFormat="1" x14ac:dyDescent="0.2">
      <c r="B240" s="16"/>
      <c r="C240" s="16"/>
    </row>
    <row r="241" spans="2:3" s="8" customFormat="1" x14ac:dyDescent="0.2">
      <c r="B241" s="16"/>
      <c r="C241" s="16"/>
    </row>
    <row r="242" spans="2:3" s="8" customFormat="1" x14ac:dyDescent="0.2">
      <c r="B242" s="16"/>
      <c r="C242" s="16"/>
    </row>
    <row r="243" spans="2:3" s="8" customFormat="1" x14ac:dyDescent="0.2">
      <c r="B243" s="16"/>
      <c r="C243" s="16"/>
    </row>
    <row r="244" spans="2:3" s="8" customFormat="1" x14ac:dyDescent="0.2">
      <c r="B244" s="16"/>
      <c r="C244" s="16"/>
    </row>
    <row r="245" spans="2:3" s="8" customFormat="1" x14ac:dyDescent="0.2">
      <c r="B245" s="16"/>
      <c r="C245" s="16"/>
    </row>
    <row r="246" spans="2:3" s="8" customFormat="1" x14ac:dyDescent="0.2">
      <c r="B246" s="16"/>
      <c r="C246" s="16"/>
    </row>
    <row r="247" spans="2:3" s="8" customFormat="1" x14ac:dyDescent="0.2">
      <c r="B247" s="16"/>
      <c r="C247" s="16"/>
    </row>
    <row r="248" spans="2:3" s="8" customFormat="1" x14ac:dyDescent="0.2">
      <c r="B248" s="16"/>
      <c r="C248" s="16"/>
    </row>
    <row r="249" spans="2:3" s="8" customFormat="1" x14ac:dyDescent="0.2">
      <c r="B249" s="16"/>
      <c r="C249" s="16"/>
    </row>
    <row r="250" spans="2:3" s="8" customFormat="1" x14ac:dyDescent="0.2">
      <c r="B250" s="16"/>
      <c r="C250" s="16"/>
    </row>
    <row r="251" spans="2:3" s="8" customFormat="1" x14ac:dyDescent="0.2">
      <c r="B251" s="16"/>
      <c r="C251" s="16"/>
    </row>
    <row r="252" spans="2:3" s="8" customFormat="1" x14ac:dyDescent="0.2">
      <c r="B252" s="16"/>
      <c r="C252" s="16"/>
    </row>
    <row r="253" spans="2:3" s="8" customFormat="1" x14ac:dyDescent="0.2">
      <c r="B253" s="16"/>
      <c r="C253" s="16"/>
    </row>
    <row r="254" spans="2:3" s="8" customFormat="1" x14ac:dyDescent="0.2">
      <c r="B254" s="16"/>
      <c r="C254" s="16"/>
    </row>
    <row r="255" spans="2:3" s="8" customFormat="1" x14ac:dyDescent="0.2">
      <c r="B255" s="16"/>
      <c r="C255" s="16"/>
    </row>
    <row r="256" spans="2:3" s="8" customFormat="1" x14ac:dyDescent="0.2">
      <c r="B256" s="16"/>
      <c r="C256" s="16"/>
    </row>
    <row r="257" spans="2:3" s="8" customFormat="1" x14ac:dyDescent="0.2">
      <c r="B257" s="16"/>
      <c r="C257" s="16"/>
    </row>
    <row r="258" spans="2:3" s="8" customFormat="1" x14ac:dyDescent="0.2">
      <c r="B258" s="16"/>
      <c r="C258" s="16"/>
    </row>
    <row r="259" spans="2:3" s="8" customFormat="1" x14ac:dyDescent="0.2">
      <c r="B259" s="16"/>
      <c r="C259" s="16"/>
    </row>
    <row r="260" spans="2:3" s="8" customFormat="1" x14ac:dyDescent="0.2">
      <c r="B260" s="16"/>
      <c r="C260" s="16"/>
    </row>
    <row r="261" spans="2:3" s="8" customFormat="1" x14ac:dyDescent="0.2">
      <c r="B261" s="16"/>
      <c r="C261" s="16"/>
    </row>
    <row r="262" spans="2:3" s="8" customFormat="1" x14ac:dyDescent="0.2">
      <c r="B262" s="16"/>
      <c r="C262" s="16"/>
    </row>
    <row r="263" spans="2:3" s="8" customFormat="1" x14ac:dyDescent="0.2"/>
    <row r="264" spans="2:3" s="8" customFormat="1" x14ac:dyDescent="0.2"/>
    <row r="265" spans="2:3" s="8" customFormat="1" x14ac:dyDescent="0.2"/>
    <row r="266" spans="2:3" s="8" customFormat="1" x14ac:dyDescent="0.2"/>
    <row r="267" spans="2:3" s="8" customFormat="1" x14ac:dyDescent="0.2"/>
    <row r="268" spans="2:3" s="8" customFormat="1" x14ac:dyDescent="0.2"/>
    <row r="269" spans="2:3" s="8" customFormat="1" x14ac:dyDescent="0.2"/>
    <row r="270" spans="2:3" s="8" customFormat="1" x14ac:dyDescent="0.2"/>
    <row r="271" spans="2:3" s="8" customFormat="1" x14ac:dyDescent="0.2"/>
    <row r="272" spans="2:3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6" fitToHeight="2" orientation="landscape" r:id="rId1"/>
  <rowBreaks count="1" manualBreakCount="1">
    <brk id="52" min="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9.5703125" style="68" hidden="1" customWidth="1"/>
    <col min="2" max="2" width="32.140625" style="7" customWidth="1"/>
    <col min="3" max="3" width="15.7109375" style="7" customWidth="1"/>
    <col min="4" max="4" width="9.7109375" style="7" customWidth="1"/>
    <col min="5" max="5" width="12.5703125" style="7" customWidth="1"/>
    <col min="6" max="6" width="10.28515625" style="7" customWidth="1"/>
    <col min="7" max="7" width="11.42578125" style="7" customWidth="1"/>
    <col min="8" max="8" width="23.85546875" style="7" customWidth="1"/>
    <col min="9" max="9" width="11" style="7" customWidth="1"/>
    <col min="10" max="10" width="12.5703125" style="8" customWidth="1"/>
    <col min="11" max="11" width="10.5703125" style="7" customWidth="1"/>
    <col min="12" max="12" width="11.5703125" style="7" customWidth="1"/>
    <col min="13" max="13" width="9.85546875" style="7" customWidth="1"/>
    <col min="14" max="14" width="10.28515625" style="7" customWidth="1"/>
    <col min="15" max="15" width="12.140625" style="7" customWidth="1"/>
    <col min="16" max="16" width="20.42578125" style="115" customWidth="1"/>
    <col min="17" max="17" width="17.42578125" style="66" hidden="1" customWidth="1"/>
    <col min="18" max="18" width="18.85546875" style="66" customWidth="1"/>
    <col min="19" max="16384" width="9.140625" style="7"/>
  </cols>
  <sheetData>
    <row r="1" spans="1:18" ht="16.5" customHeight="1" x14ac:dyDescent="0.2">
      <c r="B1" s="381" t="s">
        <v>65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108</v>
      </c>
      <c r="Q1" s="120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123</v>
      </c>
      <c r="Q2" s="106"/>
      <c r="R2" s="106"/>
    </row>
    <row r="3" spans="1:18" s="8" customFormat="1" ht="27" customHeight="1" x14ac:dyDescent="0.2">
      <c r="A3" s="68"/>
      <c r="B3" s="384" t="s">
        <v>0</v>
      </c>
      <c r="C3" s="365" t="s">
        <v>164</v>
      </c>
      <c r="D3" s="369" t="s">
        <v>147</v>
      </c>
      <c r="E3" s="387"/>
      <c r="F3" s="387"/>
      <c r="G3" s="387"/>
      <c r="H3" s="390" t="s">
        <v>148</v>
      </c>
      <c r="I3" s="391"/>
      <c r="J3" s="391"/>
      <c r="K3" s="391"/>
      <c r="L3" s="392"/>
      <c r="M3" s="388" t="s">
        <v>146</v>
      </c>
      <c r="N3" s="388"/>
      <c r="O3" s="389"/>
      <c r="P3" s="117" t="s">
        <v>132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5" t="s">
        <v>155</v>
      </c>
      <c r="Q4" s="70"/>
      <c r="R4" s="70"/>
    </row>
    <row r="5" spans="1:18" s="54" customFormat="1" ht="15.75" x14ac:dyDescent="0.25">
      <c r="A5" s="101">
        <f>IF(OR(D5="",D5=0),"x",D5)</f>
        <v>238.708551</v>
      </c>
      <c r="B5" s="271" t="s">
        <v>1</v>
      </c>
      <c r="C5" s="272">
        <v>301.89069560000002</v>
      </c>
      <c r="D5" s="282">
        <v>238.708551</v>
      </c>
      <c r="E5" s="274">
        <f>IFERROR(D5/C5*100,0)</f>
        <v>79.071185193559174</v>
      </c>
      <c r="F5" s="275">
        <v>246.22790000000001</v>
      </c>
      <c r="G5" s="104">
        <f>IFERROR(D5-F5,"")</f>
        <v>-7.5193490000000054</v>
      </c>
      <c r="H5" s="306">
        <v>7076.9391133333329</v>
      </c>
      <c r="I5" s="273">
        <v>5869.0352600000006</v>
      </c>
      <c r="J5" s="350">
        <f>IFERROR(I5/H5*100,"")</f>
        <v>82.931832053527543</v>
      </c>
      <c r="K5" s="277">
        <v>5445.3392500000009</v>
      </c>
      <c r="L5" s="256">
        <f>IFERROR(I5-K5,"")</f>
        <v>423.69600999999966</v>
      </c>
      <c r="M5" s="283">
        <f>IFERROR(IF(D5&gt;0,I5/D5*10,""),"")</f>
        <v>245.86615081082709</v>
      </c>
      <c r="N5" s="103">
        <f>IFERROR(IF(F5&gt;0,K5/F5*10,""),"")</f>
        <v>221.15037532302395</v>
      </c>
      <c r="O5" s="127">
        <f>IFERROR(M5-N5,0)</f>
        <v>24.715775487803143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0">IF(OR(D6="",D6=0),"x",D6)</f>
        <v>72.337209999999999</v>
      </c>
      <c r="B6" s="203" t="s">
        <v>2</v>
      </c>
      <c r="C6" s="204">
        <v>105.78463120000001</v>
      </c>
      <c r="D6" s="226">
        <v>72.337209999999999</v>
      </c>
      <c r="E6" s="78">
        <f>IFERROR(D6/C6*100,0)</f>
        <v>68.381587362380486</v>
      </c>
      <c r="F6" s="229">
        <v>86.748899999999992</v>
      </c>
      <c r="G6" s="82">
        <f>IFERROR(D6-F6,"")</f>
        <v>-14.411689999999993</v>
      </c>
      <c r="H6" s="307">
        <v>2897.1330000000003</v>
      </c>
      <c r="I6" s="130">
        <v>2104.8773699999997</v>
      </c>
      <c r="J6" s="341">
        <f>IFERROR(I6/H6*100,"")</f>
        <v>72.653805330994444</v>
      </c>
      <c r="K6" s="241">
        <v>2108.9345400000002</v>
      </c>
      <c r="L6" s="247">
        <f>IFERROR(I6-K6,"")</f>
        <v>-4.0571700000004967</v>
      </c>
      <c r="M6" s="94">
        <f>IFERROR(IF(D6&gt;0,I6/D6*10,""),"")</f>
        <v>290.9812764412672</v>
      </c>
      <c r="N6" s="73">
        <f>IFERROR(IF(F6&gt;0,K6/F6*10,""),"")</f>
        <v>243.1079287460706</v>
      </c>
      <c r="O6" s="140">
        <f t="shared" ref="O6:O69" si="1">IFERROR(M6-N6,0)</f>
        <v>47.8733476951966</v>
      </c>
      <c r="P6" s="117"/>
      <c r="Q6" s="3" t="s">
        <v>160</v>
      </c>
    </row>
    <row r="7" spans="1:18" s="1" customFormat="1" ht="15.75" x14ac:dyDescent="0.2">
      <c r="A7" s="101">
        <f t="shared" si="0"/>
        <v>0.59387999999999996</v>
      </c>
      <c r="B7" s="205" t="s">
        <v>3</v>
      </c>
      <c r="C7" s="206">
        <v>1.2735400000000001</v>
      </c>
      <c r="D7" s="165">
        <v>0.59387999999999996</v>
      </c>
      <c r="E7" s="240">
        <f>IFERROR(D7/C7*100,0)</f>
        <v>46.632221995382942</v>
      </c>
      <c r="F7" s="230">
        <v>0.93627000000000005</v>
      </c>
      <c r="G7" s="83">
        <f>IFERROR(D7-F7,"")</f>
        <v>-0.34239000000000008</v>
      </c>
      <c r="H7" s="308">
        <v>32.6</v>
      </c>
      <c r="I7" s="131">
        <v>20.48179</v>
      </c>
      <c r="J7" s="338">
        <f>IFERROR(I7/H7*100,"")</f>
        <v>62.827576687116562</v>
      </c>
      <c r="K7" s="240">
        <v>18.791050000000002</v>
      </c>
      <c r="L7" s="243">
        <f>IFERROR(I7-K7,"")</f>
        <v>1.6907399999999981</v>
      </c>
      <c r="M7" s="95">
        <f>IFERROR(IF(D7&gt;0,I7/D7*10,""),"")</f>
        <v>344.88095238095241</v>
      </c>
      <c r="N7" s="74">
        <f>IFERROR(IF(F7&gt;0,K7/F7*10,""),"")</f>
        <v>200.70118662351675</v>
      </c>
      <c r="O7" s="99">
        <f t="shared" si="1"/>
        <v>144.17976575743566</v>
      </c>
      <c r="P7" s="117"/>
      <c r="Q7" s="3" t="s">
        <v>160</v>
      </c>
    </row>
    <row r="8" spans="1:18" s="1" customFormat="1" ht="15.75" x14ac:dyDescent="0.2">
      <c r="A8" s="101">
        <f t="shared" si="0"/>
        <v>20.058599999999998</v>
      </c>
      <c r="B8" s="205" t="s">
        <v>4</v>
      </c>
      <c r="C8" s="206">
        <v>29.820499999999999</v>
      </c>
      <c r="D8" s="165">
        <v>20.058599999999998</v>
      </c>
      <c r="E8" s="240">
        <f>IFERROR(D8/C8*100,0)</f>
        <v>67.26446571989068</v>
      </c>
      <c r="F8" s="230">
        <v>24.219799999999999</v>
      </c>
      <c r="G8" s="83">
        <f>IFERROR(D8-F8,"")</f>
        <v>-4.1612000000000009</v>
      </c>
      <c r="H8" s="308">
        <v>900</v>
      </c>
      <c r="I8" s="131">
        <v>722.32169999999996</v>
      </c>
      <c r="J8" s="338">
        <f>IFERROR(I8/H8*100,"")</f>
        <v>80.257966666666661</v>
      </c>
      <c r="K8" s="240">
        <v>611.35299999999995</v>
      </c>
      <c r="L8" s="243">
        <f>IFERROR(I8-K8,"")</f>
        <v>110.96870000000001</v>
      </c>
      <c r="M8" s="95">
        <f>IFERROR(IF(D8&gt;0,I8/D8*10,""),"")</f>
        <v>360.10574018126886</v>
      </c>
      <c r="N8" s="74">
        <f>IFERROR(IF(F8&gt;0,K8/F8*10,""),"")</f>
        <v>252.418682235196</v>
      </c>
      <c r="O8" s="99">
        <f t="shared" si="1"/>
        <v>107.68705794607285</v>
      </c>
      <c r="P8" s="117"/>
      <c r="Q8" s="3" t="s">
        <v>160</v>
      </c>
    </row>
    <row r="9" spans="1:18" s="1" customFormat="1" ht="15.75" x14ac:dyDescent="0.2">
      <c r="A9" s="101">
        <f t="shared" si="0"/>
        <v>3.0168699999999999</v>
      </c>
      <c r="B9" s="205" t="s">
        <v>5</v>
      </c>
      <c r="C9" s="206">
        <v>3.43465</v>
      </c>
      <c r="D9" s="165">
        <v>3.0168699999999999</v>
      </c>
      <c r="E9" s="240">
        <f>IFERROR(D9/C9*100,0)</f>
        <v>87.836315199510864</v>
      </c>
      <c r="F9" s="230">
        <v>2.3745099999999999</v>
      </c>
      <c r="G9" s="83">
        <f>IFERROR(D9-F9,"")</f>
        <v>0.64236000000000004</v>
      </c>
      <c r="H9" s="308">
        <v>70</v>
      </c>
      <c r="I9" s="131">
        <v>72.028149999999997</v>
      </c>
      <c r="J9" s="338">
        <f>IFERROR(I9/H9*100,"")</f>
        <v>102.89735714285715</v>
      </c>
      <c r="K9" s="240">
        <v>66.759990000000002</v>
      </c>
      <c r="L9" s="243">
        <f>IFERROR(I9-K9,"")</f>
        <v>5.2681599999999946</v>
      </c>
      <c r="M9" s="95">
        <f>IFERROR(IF(D9&gt;0,I9/D9*10,""),"")</f>
        <v>238.75125544024104</v>
      </c>
      <c r="N9" s="74">
        <f>IFERROR(IF(F9&gt;0,K9/F9*10,""),"")</f>
        <v>281.15270097830711</v>
      </c>
      <c r="O9" s="99">
        <f t="shared" si="1"/>
        <v>-42.401445538066071</v>
      </c>
      <c r="P9" s="117"/>
      <c r="Q9" s="3" t="s">
        <v>160</v>
      </c>
    </row>
    <row r="10" spans="1:18" s="1" customFormat="1" ht="15.75" x14ac:dyDescent="0.2">
      <c r="A10" s="101">
        <f t="shared" si="0"/>
        <v>1.57762</v>
      </c>
      <c r="B10" s="205" t="s">
        <v>6</v>
      </c>
      <c r="C10" s="206">
        <v>1.5726999999999998</v>
      </c>
      <c r="D10" s="165">
        <v>1.57762</v>
      </c>
      <c r="E10" s="240">
        <f>IFERROR(D10/C10*100,0)</f>
        <v>100.31283779487508</v>
      </c>
      <c r="F10" s="230">
        <v>1.57762</v>
      </c>
      <c r="G10" s="83">
        <f>IFERROR(D10-F10,"")</f>
        <v>0</v>
      </c>
      <c r="H10" s="308">
        <v>19</v>
      </c>
      <c r="I10" s="131">
        <v>23.310799999999997</v>
      </c>
      <c r="J10" s="338">
        <f>IFERROR(I10/H10*100,"")</f>
        <v>122.68842105263155</v>
      </c>
      <c r="K10" s="240">
        <v>20.2</v>
      </c>
      <c r="L10" s="243">
        <f>IFERROR(I10-K10,"")</f>
        <v>3.1107999999999976</v>
      </c>
      <c r="M10" s="95">
        <f>IFERROR(IF(D10&gt;0,I10/D10*10,""),"")</f>
        <v>147.75928297055054</v>
      </c>
      <c r="N10" s="74">
        <f>IFERROR(IF(F10&gt;0,K10/F10*10,""),"")</f>
        <v>128.04097311139566</v>
      </c>
      <c r="O10" s="99">
        <f t="shared" si="1"/>
        <v>19.718309859154886</v>
      </c>
      <c r="P10" s="117"/>
      <c r="Q10" s="3" t="s">
        <v>160</v>
      </c>
    </row>
    <row r="11" spans="1:18" s="1" customFormat="1" ht="15.75" x14ac:dyDescent="0.2">
      <c r="A11" s="101">
        <f t="shared" si="0"/>
        <v>0.87870000000000004</v>
      </c>
      <c r="B11" s="205" t="s">
        <v>7</v>
      </c>
      <c r="C11" s="206">
        <v>1.0454599999999998</v>
      </c>
      <c r="D11" s="165">
        <v>0.87870000000000004</v>
      </c>
      <c r="E11" s="240">
        <f>IFERROR(D11/C11*100,0)</f>
        <v>84.049126700208546</v>
      </c>
      <c r="F11" s="230">
        <v>0.80093000000000003</v>
      </c>
      <c r="G11" s="83">
        <f>IFERROR(D11-F11,"")</f>
        <v>7.7770000000000006E-2</v>
      </c>
      <c r="H11" s="308">
        <v>19.2</v>
      </c>
      <c r="I11" s="131">
        <v>15.237869999999999</v>
      </c>
      <c r="J11" s="338">
        <f>IFERROR(I11/H11*100,"")</f>
        <v>79.363906249999999</v>
      </c>
      <c r="K11" s="240">
        <v>10.602979999999999</v>
      </c>
      <c r="L11" s="243">
        <f>IFERROR(I11-K11,"")</f>
        <v>4.6348900000000004</v>
      </c>
      <c r="M11" s="95">
        <f>IFERROR(IF(D11&gt;0,I11/D11*10,""),"")</f>
        <v>173.41379310344826</v>
      </c>
      <c r="N11" s="74">
        <f>IFERROR(IF(F11&gt;0,K11/F11*10,""),"")</f>
        <v>132.38335435056743</v>
      </c>
      <c r="O11" s="99">
        <f t="shared" si="1"/>
        <v>41.030438752880826</v>
      </c>
      <c r="P11" s="117"/>
      <c r="Q11" s="3" t="s">
        <v>160</v>
      </c>
    </row>
    <row r="12" spans="1:18" s="1" customFormat="1" ht="15.75" x14ac:dyDescent="0.2">
      <c r="A12" s="101">
        <f t="shared" si="0"/>
        <v>1.28775</v>
      </c>
      <c r="B12" s="205" t="s">
        <v>8</v>
      </c>
      <c r="C12" s="206">
        <v>1.71793</v>
      </c>
      <c r="D12" s="165">
        <v>1.28775</v>
      </c>
      <c r="E12" s="240">
        <f>IFERROR(D12/C12*100,0)</f>
        <v>74.959398811360174</v>
      </c>
      <c r="F12" s="230">
        <v>1.32613</v>
      </c>
      <c r="G12" s="83">
        <f>IFERROR(D12-F12,"")</f>
        <v>-3.8380000000000081E-2</v>
      </c>
      <c r="H12" s="308">
        <v>37.700000000000003</v>
      </c>
      <c r="I12" s="131">
        <v>24.643999999999998</v>
      </c>
      <c r="J12" s="338">
        <f>IFERROR(I12/H12*100,"")</f>
        <v>65.368700265251974</v>
      </c>
      <c r="K12" s="240">
        <v>21.734189999999998</v>
      </c>
      <c r="L12" s="243">
        <f>IFERROR(I12-K12,"")</f>
        <v>2.9098100000000002</v>
      </c>
      <c r="M12" s="95">
        <f>IFERROR(IF(D12&gt;0,I12/D12*10,""),"")</f>
        <v>191.37254901960785</v>
      </c>
      <c r="N12" s="74">
        <f>IFERROR(IF(F12&gt;0,K12/F12*10,""),"")</f>
        <v>163.89185072353388</v>
      </c>
      <c r="O12" s="99">
        <f t="shared" si="1"/>
        <v>27.480698296073967</v>
      </c>
      <c r="P12" s="117"/>
      <c r="Q12" s="3" t="s">
        <v>160</v>
      </c>
    </row>
    <row r="13" spans="1:18" s="1" customFormat="1" ht="15.75" x14ac:dyDescent="0.2">
      <c r="A13" s="101">
        <f t="shared" si="0"/>
        <v>1.60893</v>
      </c>
      <c r="B13" s="205" t="s">
        <v>9</v>
      </c>
      <c r="C13" s="206">
        <v>1.603</v>
      </c>
      <c r="D13" s="165">
        <v>1.60893</v>
      </c>
      <c r="E13" s="240">
        <f>IFERROR(D13/C13*100,0)</f>
        <v>100.36993137866502</v>
      </c>
      <c r="F13" s="230">
        <v>1.37158</v>
      </c>
      <c r="G13" s="83">
        <f>IFERROR(D13-F13,"")</f>
        <v>0.23734999999999995</v>
      </c>
      <c r="H13" s="308">
        <v>35.122999999999998</v>
      </c>
      <c r="I13" s="131">
        <v>34.536949999999997</v>
      </c>
      <c r="J13" s="338">
        <f>IFERROR(I13/H13*100,"")</f>
        <v>98.331435241864313</v>
      </c>
      <c r="K13" s="240">
        <v>32.182639999999999</v>
      </c>
      <c r="L13" s="243">
        <f>IFERROR(I13-K13,"")</f>
        <v>2.3543099999999981</v>
      </c>
      <c r="M13" s="95">
        <f>IFERROR(IF(D13&gt;0,I13/D13*10,""),"")</f>
        <v>214.65787821720025</v>
      </c>
      <c r="N13" s="74">
        <f>IFERROR(IF(F13&gt;0,K13/F13*10,""),"")</f>
        <v>234.63917525773195</v>
      </c>
      <c r="O13" s="99">
        <f t="shared" si="1"/>
        <v>-19.9812970405317</v>
      </c>
      <c r="P13" s="117"/>
      <c r="Q13" s="3" t="s">
        <v>160</v>
      </c>
    </row>
    <row r="14" spans="1:18" s="1" customFormat="1" ht="15.75" x14ac:dyDescent="0.2">
      <c r="A14" s="101">
        <f t="shared" si="0"/>
        <v>1.45238</v>
      </c>
      <c r="B14" s="205" t="s">
        <v>10</v>
      </c>
      <c r="C14" s="206">
        <v>1.7665999999999999</v>
      </c>
      <c r="D14" s="165">
        <v>1.45238</v>
      </c>
      <c r="E14" s="240">
        <f>IFERROR(D14/C14*100,0)</f>
        <v>82.213291067587463</v>
      </c>
      <c r="F14" s="230">
        <v>1.5745899999999999</v>
      </c>
      <c r="G14" s="83">
        <f>IFERROR(D14-F14,"")</f>
        <v>-0.12220999999999993</v>
      </c>
      <c r="H14" s="308">
        <v>57</v>
      </c>
      <c r="I14" s="131">
        <v>46.368090000000002</v>
      </c>
      <c r="J14" s="338">
        <f>IFERROR(I14/H14*100,"")</f>
        <v>81.34752631578948</v>
      </c>
      <c r="K14" s="240">
        <v>49.929349999999999</v>
      </c>
      <c r="L14" s="243">
        <f>IFERROR(I14-K14,"")</f>
        <v>-3.5612599999999972</v>
      </c>
      <c r="M14" s="95">
        <f>IFERROR(IF(D14&gt;0,I14/D14*10,""),"")</f>
        <v>319.25591098748265</v>
      </c>
      <c r="N14" s="74">
        <f>IFERROR(IF(F14&gt;0,K14/F14*10,""),"")</f>
        <v>317.09429121231557</v>
      </c>
      <c r="O14" s="99">
        <f t="shared" si="1"/>
        <v>2.1616197751670825</v>
      </c>
      <c r="P14" s="117"/>
      <c r="Q14" s="3" t="s">
        <v>160</v>
      </c>
    </row>
    <row r="15" spans="1:18" s="1" customFormat="1" ht="15.75" x14ac:dyDescent="0.2">
      <c r="A15" s="101">
        <f t="shared" si="0"/>
        <v>2.4048099999999999</v>
      </c>
      <c r="B15" s="205" t="s">
        <v>11</v>
      </c>
      <c r="C15" s="206">
        <v>5.4362142000000002</v>
      </c>
      <c r="D15" s="165">
        <v>2.4048099999999999</v>
      </c>
      <c r="E15" s="240">
        <f>IFERROR(D15/C15*100,0)</f>
        <v>44.236851447097131</v>
      </c>
      <c r="F15" s="230">
        <v>4.60358</v>
      </c>
      <c r="G15" s="83">
        <f>IFERROR(D15-F15,"")</f>
        <v>-2.1987700000000001</v>
      </c>
      <c r="H15" s="308">
        <v>185</v>
      </c>
      <c r="I15" s="131">
        <v>87.292279999999991</v>
      </c>
      <c r="J15" s="338">
        <f>IFERROR(I15/H15*100,"")</f>
        <v>47.185016216216212</v>
      </c>
      <c r="K15" s="240">
        <v>146.04398</v>
      </c>
      <c r="L15" s="243">
        <f>IFERROR(I15-K15,"")</f>
        <v>-58.751700000000014</v>
      </c>
      <c r="M15" s="95">
        <f>IFERROR(IF(D15&gt;0,I15/D15*10,""),"")</f>
        <v>362.99034019319612</v>
      </c>
      <c r="N15" s="74">
        <f>IFERROR(IF(F15&gt;0,K15/F15*10,""),"")</f>
        <v>317.24001755155774</v>
      </c>
      <c r="O15" s="99">
        <f t="shared" si="1"/>
        <v>45.750322641638377</v>
      </c>
      <c r="P15" s="117"/>
      <c r="Q15" s="3" t="s">
        <v>160</v>
      </c>
    </row>
    <row r="16" spans="1:18" s="1" customFormat="1" ht="15.75" x14ac:dyDescent="0.2">
      <c r="A16" s="101">
        <f t="shared" si="0"/>
        <v>10.883760000000001</v>
      </c>
      <c r="B16" s="205" t="s">
        <v>58</v>
      </c>
      <c r="C16" s="206">
        <v>13.631607000000001</v>
      </c>
      <c r="D16" s="165">
        <v>10.883760000000001</v>
      </c>
      <c r="E16" s="240">
        <f>IFERROR(D16/C16*100,0)</f>
        <v>79.842090518014501</v>
      </c>
      <c r="F16" s="230">
        <v>11.11</v>
      </c>
      <c r="G16" s="83">
        <f>IFERROR(D16-F16,"")</f>
        <v>-0.22623999999999889</v>
      </c>
      <c r="H16" s="308">
        <v>400</v>
      </c>
      <c r="I16" s="131">
        <v>293.24946</v>
      </c>
      <c r="J16" s="338">
        <f>IFERROR(I16/H16*100,"")</f>
        <v>73.312365</v>
      </c>
      <c r="K16" s="240">
        <v>280.78000000000003</v>
      </c>
      <c r="L16" s="243">
        <f>IFERROR(I16-K16,"")</f>
        <v>12.46945999999997</v>
      </c>
      <c r="M16" s="95">
        <f>IFERROR(IF(D16&gt;0,I16/D16*10,""),"")</f>
        <v>269.43763919821828</v>
      </c>
      <c r="N16" s="74">
        <f>IFERROR(IF(F16&gt;0,K16/F16*10,""),"")</f>
        <v>252.72727272727278</v>
      </c>
      <c r="O16" s="99">
        <f t="shared" si="1"/>
        <v>16.710366470945502</v>
      </c>
      <c r="P16" s="117"/>
      <c r="Q16" s="3" t="s">
        <v>160</v>
      </c>
    </row>
    <row r="17" spans="1:17" s="1" customFormat="1" ht="15.75" x14ac:dyDescent="0.2">
      <c r="A17" s="101">
        <f t="shared" si="0"/>
        <v>1.4341999999999999</v>
      </c>
      <c r="B17" s="205" t="s">
        <v>12</v>
      </c>
      <c r="C17" s="206">
        <v>2.746</v>
      </c>
      <c r="D17" s="165">
        <v>1.4341999999999999</v>
      </c>
      <c r="E17" s="240">
        <f>IFERROR(D17/C17*100,0)</f>
        <v>52.228696285506196</v>
      </c>
      <c r="F17" s="230">
        <v>1.9189999999999998</v>
      </c>
      <c r="G17" s="83">
        <f>IFERROR(D17-F17,"")</f>
        <v>-0.4847999999999999</v>
      </c>
      <c r="H17" s="308">
        <v>69</v>
      </c>
      <c r="I17" s="131">
        <v>35.683299999999996</v>
      </c>
      <c r="J17" s="338">
        <f>IFERROR(I17/H17*100,"")</f>
        <v>51.714927536231883</v>
      </c>
      <c r="K17" s="240">
        <v>45.389399999999995</v>
      </c>
      <c r="L17" s="243">
        <f>IFERROR(I17-K17,"")</f>
        <v>-9.7060999999999993</v>
      </c>
      <c r="M17" s="95">
        <f>IFERROR(IF(D17&gt;0,I17/D17*10,""),"")</f>
        <v>248.80281690140845</v>
      </c>
      <c r="N17" s="74">
        <f>IFERROR(IF(F17&gt;0,K17/F17*10,""),"")</f>
        <v>236.52631578947367</v>
      </c>
      <c r="O17" s="99">
        <f t="shared" si="1"/>
        <v>12.276501111934778</v>
      </c>
      <c r="P17" s="117"/>
      <c r="Q17" s="3" t="s">
        <v>160</v>
      </c>
    </row>
    <row r="18" spans="1:17" s="1" customFormat="1" ht="15.75" x14ac:dyDescent="0.2">
      <c r="A18" s="101">
        <f t="shared" si="0"/>
        <v>2.1755399999999998</v>
      </c>
      <c r="B18" s="205" t="s">
        <v>13</v>
      </c>
      <c r="C18" s="206">
        <v>3.5469999999999997</v>
      </c>
      <c r="D18" s="165">
        <v>2.1755399999999998</v>
      </c>
      <c r="E18" s="240">
        <f>IFERROR(D18/C18*100,0)</f>
        <v>61.334648999154219</v>
      </c>
      <c r="F18" s="230">
        <v>3.7713399999999999</v>
      </c>
      <c r="G18" s="83">
        <f>IFERROR(D18-F18,"")</f>
        <v>-1.5958000000000001</v>
      </c>
      <c r="H18" s="308">
        <v>103.4</v>
      </c>
      <c r="I18" s="131">
        <v>53.245180000000005</v>
      </c>
      <c r="J18" s="338">
        <f>IFERROR(I18/H18*100,"")</f>
        <v>51.494371373307544</v>
      </c>
      <c r="K18" s="240">
        <v>87.300360000000012</v>
      </c>
      <c r="L18" s="243">
        <f>IFERROR(I18-K18,"")</f>
        <v>-34.055180000000007</v>
      </c>
      <c r="M18" s="95">
        <f>IFERROR(IF(D18&gt;0,I18/D18*10,""),"")</f>
        <v>244.74466109563608</v>
      </c>
      <c r="N18" s="74">
        <f>IFERROR(IF(F18&gt;0,K18/F18*10,""),"")</f>
        <v>231.48366363149444</v>
      </c>
      <c r="O18" s="99">
        <f t="shared" si="1"/>
        <v>13.260997464141639</v>
      </c>
      <c r="P18" s="117"/>
      <c r="Q18" s="3" t="s">
        <v>160</v>
      </c>
    </row>
    <row r="19" spans="1:17" s="1" customFormat="1" ht="15.75" x14ac:dyDescent="0.2">
      <c r="A19" s="101">
        <f t="shared" si="0"/>
        <v>1.0322200000000001</v>
      </c>
      <c r="B19" s="205" t="s">
        <v>14</v>
      </c>
      <c r="C19" s="206">
        <v>1.6676899999999999</v>
      </c>
      <c r="D19" s="165">
        <v>1.0322200000000001</v>
      </c>
      <c r="E19" s="240">
        <f>IFERROR(D19/C19*100,0)</f>
        <v>61.895196349441449</v>
      </c>
      <c r="F19" s="230">
        <v>1.1988700000000001</v>
      </c>
      <c r="G19" s="83">
        <f>IFERROR(D19-F19,"")</f>
        <v>-0.16664999999999996</v>
      </c>
      <c r="H19" s="308">
        <v>35</v>
      </c>
      <c r="I19" s="131">
        <v>20.840340000000001</v>
      </c>
      <c r="J19" s="338">
        <f>IFERROR(I19/H19*100,"")</f>
        <v>59.54382857142857</v>
      </c>
      <c r="K19" s="240">
        <v>23.641069999999999</v>
      </c>
      <c r="L19" s="243">
        <f>IFERROR(I19-K19,"")</f>
        <v>-2.8007299999999979</v>
      </c>
      <c r="M19" s="95">
        <f>IFERROR(IF(D19&gt;0,I19/D19*10,""),"")</f>
        <v>201.89823874755379</v>
      </c>
      <c r="N19" s="74">
        <f>IFERROR(IF(F19&gt;0,K19/F19*10,""),"")</f>
        <v>197.19460825610781</v>
      </c>
      <c r="O19" s="99">
        <f t="shared" si="1"/>
        <v>4.7036304914459777</v>
      </c>
      <c r="P19" s="117"/>
      <c r="Q19" s="3" t="s">
        <v>160</v>
      </c>
    </row>
    <row r="20" spans="1:17" s="1" customFormat="1" ht="15.75" x14ac:dyDescent="0.2">
      <c r="A20" s="101">
        <f t="shared" si="0"/>
        <v>2.2401800000000001</v>
      </c>
      <c r="B20" s="205" t="s">
        <v>15</v>
      </c>
      <c r="C20" s="206">
        <v>3.464</v>
      </c>
      <c r="D20" s="165">
        <v>2.2401800000000001</v>
      </c>
      <c r="E20" s="240">
        <f>IFERROR(D20/C20*100,0)</f>
        <v>64.67032332563511</v>
      </c>
      <c r="F20" s="230">
        <v>3.2400800000000003</v>
      </c>
      <c r="G20" s="83">
        <f>IFERROR(D20-F20,"")</f>
        <v>-0.99990000000000023</v>
      </c>
      <c r="H20" s="308">
        <v>120</v>
      </c>
      <c r="I20" s="131">
        <v>78.148750000000007</v>
      </c>
      <c r="J20" s="338">
        <f>IFERROR(I20/H20*100,"")</f>
        <v>65.123958333333348</v>
      </c>
      <c r="K20" s="240">
        <v>91.714060000000003</v>
      </c>
      <c r="L20" s="243">
        <f>IFERROR(I20-K20,"")</f>
        <v>-13.565309999999997</v>
      </c>
      <c r="M20" s="95">
        <f>IFERROR(IF(D20&gt;0,I20/D20*10,""),"")</f>
        <v>348.85031559963932</v>
      </c>
      <c r="N20" s="74">
        <f>IFERROR(IF(F20&gt;0,K20/F20*10,""),"")</f>
        <v>283.06109725685781</v>
      </c>
      <c r="O20" s="99">
        <f t="shared" si="1"/>
        <v>65.78921834278151</v>
      </c>
      <c r="P20" s="117"/>
      <c r="Q20" s="3" t="s">
        <v>160</v>
      </c>
    </row>
    <row r="21" spans="1:17" s="1" customFormat="1" ht="15.75" x14ac:dyDescent="0.2">
      <c r="A21" s="101">
        <f t="shared" si="0"/>
        <v>6.8720400000000001</v>
      </c>
      <c r="B21" s="205" t="s">
        <v>16</v>
      </c>
      <c r="C21" s="206">
        <v>7.6301000000000005</v>
      </c>
      <c r="D21" s="165">
        <v>6.8720400000000001</v>
      </c>
      <c r="E21" s="240">
        <f>IFERROR(D21/C21*100,0)</f>
        <v>90.064874641223568</v>
      </c>
      <c r="F21" s="230">
        <v>6.4145099999999999</v>
      </c>
      <c r="G21" s="83">
        <f>IFERROR(D21-F21,"")</f>
        <v>0.45753000000000021</v>
      </c>
      <c r="H21" s="308">
        <v>157.11000000000001</v>
      </c>
      <c r="I21" s="131">
        <v>161.93633</v>
      </c>
      <c r="J21" s="338">
        <f>IFERROR(I21/H21*100,"")</f>
        <v>103.07194322449237</v>
      </c>
      <c r="K21" s="240">
        <v>142.08175</v>
      </c>
      <c r="L21" s="243">
        <f>IFERROR(I21-K21,"")</f>
        <v>19.854579999999999</v>
      </c>
      <c r="M21" s="95">
        <f>IFERROR(IF(D21&gt;0,I21/D21*10,""),"")</f>
        <v>235.64520870076424</v>
      </c>
      <c r="N21" s="74">
        <f>IFERROR(IF(F21&gt;0,K21/F21*10,""),"")</f>
        <v>221.50055109431588</v>
      </c>
      <c r="O21" s="99">
        <f t="shared" si="1"/>
        <v>14.144657606448362</v>
      </c>
      <c r="P21" s="117"/>
      <c r="Q21" s="3" t="s">
        <v>160</v>
      </c>
    </row>
    <row r="22" spans="1:17" s="1" customFormat="1" ht="15.75" x14ac:dyDescent="0.2">
      <c r="A22" s="101">
        <f t="shared" si="0"/>
        <v>11.413</v>
      </c>
      <c r="B22" s="205" t="s">
        <v>17</v>
      </c>
      <c r="C22" s="206">
        <v>21.8675</v>
      </c>
      <c r="D22" s="165">
        <v>11.413</v>
      </c>
      <c r="E22" s="240">
        <f>IFERROR(D22/C22*100,0)</f>
        <v>52.191608551503379</v>
      </c>
      <c r="F22" s="230">
        <v>17.068999999999999</v>
      </c>
      <c r="G22" s="83">
        <f>IFERROR(D22-F22,"")</f>
        <v>-5.6559999999999988</v>
      </c>
      <c r="H22" s="308">
        <v>570</v>
      </c>
      <c r="I22" s="131">
        <v>332.99700000000001</v>
      </c>
      <c r="J22" s="338">
        <f>IFERROR(I22/H22*100,"")</f>
        <v>58.420526315789481</v>
      </c>
      <c r="K22" s="240">
        <v>379.76</v>
      </c>
      <c r="L22" s="243">
        <f>IFERROR(I22-K22,"")</f>
        <v>-46.762999999999977</v>
      </c>
      <c r="M22" s="95">
        <f>IFERROR(IF(D22&gt;0,I22/D22*10,""),"")</f>
        <v>291.76991150442478</v>
      </c>
      <c r="N22" s="74">
        <f>IFERROR(IF(F22&gt;0,K22/F22*10,""),"")</f>
        <v>222.48520710059171</v>
      </c>
      <c r="O22" s="99">
        <f t="shared" si="1"/>
        <v>69.284704403833075</v>
      </c>
      <c r="P22" s="117"/>
      <c r="Q22" s="3" t="s">
        <v>160</v>
      </c>
    </row>
    <row r="23" spans="1:17" s="1" customFormat="1" ht="15.75" x14ac:dyDescent="0.2">
      <c r="A23" s="101">
        <f t="shared" si="0"/>
        <v>3.40673</v>
      </c>
      <c r="B23" s="205" t="s">
        <v>18</v>
      </c>
      <c r="C23" s="206">
        <v>3.53877</v>
      </c>
      <c r="D23" s="165">
        <v>3.40673</v>
      </c>
      <c r="E23" s="240">
        <f>IFERROR(D23/C23*100,0)</f>
        <v>96.268760049395695</v>
      </c>
      <c r="F23" s="230">
        <v>3.2410900000000002</v>
      </c>
      <c r="G23" s="83">
        <f>IFERROR(D23-F23,"")</f>
        <v>0.16563999999999979</v>
      </c>
      <c r="H23" s="308">
        <v>87</v>
      </c>
      <c r="I23" s="131">
        <v>82.55538</v>
      </c>
      <c r="J23" s="338">
        <f>IFERROR(I23/H23*100,"")</f>
        <v>94.891241379310344</v>
      </c>
      <c r="K23" s="240">
        <v>80.670720000000003</v>
      </c>
      <c r="L23" s="243">
        <f>IFERROR(I23-K23,"")</f>
        <v>1.8846599999999967</v>
      </c>
      <c r="M23" s="95">
        <f>IFERROR(IF(D23&gt;0,I23/D23*10,""),"")</f>
        <v>242.33026978950488</v>
      </c>
      <c r="N23" s="74">
        <f>IFERROR(IF(F23&gt;0,K23/F23*10,""),"")</f>
        <v>248.89996883764411</v>
      </c>
      <c r="O23" s="99">
        <f t="shared" si="1"/>
        <v>-6.5696990481392277</v>
      </c>
      <c r="P23" s="117"/>
      <c r="Q23" s="3" t="s">
        <v>160</v>
      </c>
    </row>
    <row r="24" spans="1:17" s="1" customFormat="1" ht="15" hidden="1" customHeight="1" x14ac:dyDescent="0.2">
      <c r="A24" s="101" t="e">
        <f t="shared" si="0"/>
        <v>#VALUE!</v>
      </c>
      <c r="B24" s="205" t="s">
        <v>153</v>
      </c>
      <c r="C24" s="206">
        <v>2.137E-2</v>
      </c>
      <c r="D24" s="165" t="e">
        <v>#VALUE!</v>
      </c>
      <c r="E24" s="240">
        <f>IFERROR(D24/C24*100,0)</f>
        <v>0</v>
      </c>
      <c r="F24" s="230" t="e">
        <v>#VALUE!</v>
      </c>
      <c r="G24" s="83" t="str">
        <f>IFERROR(D24-F24,"")</f>
        <v/>
      </c>
      <c r="H24" s="308"/>
      <c r="I24" s="131" t="e">
        <v>#VALUE!</v>
      </c>
      <c r="J24" s="338" t="str">
        <f>IFERROR(I24/H24*100,"")</f>
        <v/>
      </c>
      <c r="K24" s="240" t="e">
        <v>#VALUE!</v>
      </c>
      <c r="L24" s="24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3" t="s">
        <v>160</v>
      </c>
    </row>
    <row r="25" spans="1:17" s="13" customFormat="1" ht="15.75" x14ac:dyDescent="0.25">
      <c r="A25" s="101">
        <f t="shared" si="0"/>
        <v>15.039910000000001</v>
      </c>
      <c r="B25" s="203" t="s">
        <v>19</v>
      </c>
      <c r="C25" s="204">
        <v>17.135465</v>
      </c>
      <c r="D25" s="226">
        <v>15.039910000000001</v>
      </c>
      <c r="E25" s="78">
        <f>IFERROR(D25/C25*100,0)</f>
        <v>87.770655771524147</v>
      </c>
      <c r="F25" s="231">
        <v>13.557230000000002</v>
      </c>
      <c r="G25" s="82">
        <f>IFERROR(D25-F25,"")</f>
        <v>1.4826799999999984</v>
      </c>
      <c r="H25" s="307">
        <v>382</v>
      </c>
      <c r="I25" s="130">
        <v>387.60770000000002</v>
      </c>
      <c r="J25" s="341">
        <f>IFERROR(I25/H25*100,"")</f>
        <v>101.46798429319372</v>
      </c>
      <c r="K25" s="241">
        <v>305.61085000000003</v>
      </c>
      <c r="L25" s="247">
        <f>IFERROR(I25-K25,"")</f>
        <v>81.996849999999995</v>
      </c>
      <c r="M25" s="94">
        <f>IFERROR(IF(D25&gt;0,I25/D25*10,""),"")</f>
        <v>257.7194278423209</v>
      </c>
      <c r="N25" s="73">
        <f>IFERROR(IF(F25&gt;0,K25/F25*10,""),"")</f>
        <v>225.42278179244579</v>
      </c>
      <c r="O25" s="98">
        <f t="shared" si="1"/>
        <v>32.296646049875108</v>
      </c>
      <c r="P25" s="117"/>
      <c r="Q25" s="3" t="s">
        <v>160</v>
      </c>
    </row>
    <row r="26" spans="1:17" s="1" customFormat="1" ht="15" customHeight="1" x14ac:dyDescent="0.2">
      <c r="A26" s="101">
        <f t="shared" si="0"/>
        <v>0.13837000000000002</v>
      </c>
      <c r="B26" s="205" t="s">
        <v>137</v>
      </c>
      <c r="C26" s="206">
        <v>0.23407</v>
      </c>
      <c r="D26" s="165">
        <v>0.13837000000000002</v>
      </c>
      <c r="E26" s="240">
        <f>IFERROR(D26/C26*100,0)</f>
        <v>59.114794719528355</v>
      </c>
      <c r="F26" s="230">
        <v>0.2424</v>
      </c>
      <c r="G26" s="84">
        <f>IFERROR(D26-F26,"")</f>
        <v>-0.10402999999999998</v>
      </c>
      <c r="H26" s="309">
        <v>3.5</v>
      </c>
      <c r="I26" s="131">
        <v>3.2825000000000002</v>
      </c>
      <c r="J26" s="335">
        <f>IFERROR(I26/H26*100,"")</f>
        <v>93.785714285714292</v>
      </c>
      <c r="K26" s="240">
        <v>4.7631600000000001</v>
      </c>
      <c r="L26" s="248">
        <f>IFERROR(I26-K26,"")</f>
        <v>-1.4806599999999999</v>
      </c>
      <c r="M26" s="95">
        <f>IFERROR(IF(D26&gt;0,I26/D26*10,""),"")</f>
        <v>237.22627737226276</v>
      </c>
      <c r="N26" s="75">
        <f>IFERROR(IF(F26&gt;0,K26/F26*10,""),"")</f>
        <v>196.5</v>
      </c>
      <c r="O26" s="141">
        <f t="shared" si="1"/>
        <v>40.726277372262757</v>
      </c>
      <c r="P26" s="117"/>
      <c r="Q26" s="3" t="s">
        <v>160</v>
      </c>
    </row>
    <row r="27" spans="1:17" s="1" customFormat="1" ht="15" customHeight="1" x14ac:dyDescent="0.2">
      <c r="A27" s="101">
        <f t="shared" si="0"/>
        <v>0.29997000000000001</v>
      </c>
      <c r="B27" s="205" t="s">
        <v>20</v>
      </c>
      <c r="C27" s="206">
        <v>0.35658499999999999</v>
      </c>
      <c r="D27" s="165">
        <v>0.29997000000000001</v>
      </c>
      <c r="E27" s="240">
        <f>IFERROR(D27/C27*100,0)</f>
        <v>84.123000126197127</v>
      </c>
      <c r="F27" s="230">
        <v>0.19291</v>
      </c>
      <c r="G27" s="84">
        <f>IFERROR(D27-F27,"")</f>
        <v>0.10706000000000002</v>
      </c>
      <c r="H27" s="309">
        <v>4.8</v>
      </c>
      <c r="I27" s="131">
        <v>6.1913</v>
      </c>
      <c r="J27" s="335">
        <f>IFERROR(I27/H27*100,"")</f>
        <v>128.98541666666668</v>
      </c>
      <c r="K27" s="240">
        <v>2.9087999999999998</v>
      </c>
      <c r="L27" s="248">
        <f>IFERROR(I27-K27,"")</f>
        <v>3.2825000000000002</v>
      </c>
      <c r="M27" s="95">
        <f>IFERROR(IF(D27&gt;0,I27/D27*10,""),"")</f>
        <v>206.39730639730641</v>
      </c>
      <c r="N27" s="75">
        <f>IFERROR(IF(F27&gt;0,K27/F27*10,""),"")</f>
        <v>150.78534031413614</v>
      </c>
      <c r="O27" s="141">
        <f t="shared" si="1"/>
        <v>55.611966083170273</v>
      </c>
      <c r="P27" s="117"/>
      <c r="Q27" s="3" t="s">
        <v>160</v>
      </c>
    </row>
    <row r="28" spans="1:17" s="1" customFormat="1" ht="15.75" x14ac:dyDescent="0.2">
      <c r="A28" s="101">
        <f t="shared" si="0"/>
        <v>1.3594600000000001</v>
      </c>
      <c r="B28" s="205" t="s">
        <v>21</v>
      </c>
      <c r="C28" s="206">
        <v>1.3456699999999999</v>
      </c>
      <c r="D28" s="165">
        <v>1.3594600000000001</v>
      </c>
      <c r="E28" s="240">
        <f>IFERROR(D28/C28*100,0)</f>
        <v>101.02476833101728</v>
      </c>
      <c r="F28" s="230">
        <v>1.1615</v>
      </c>
      <c r="G28" s="84">
        <f>IFERROR(D28-F28,"")</f>
        <v>0.19796000000000014</v>
      </c>
      <c r="H28" s="309">
        <v>23.5</v>
      </c>
      <c r="I28" s="131">
        <v>24.665209999999998</v>
      </c>
      <c r="J28" s="335">
        <f>IFERROR(I28/H28*100,"")</f>
        <v>104.95834042553192</v>
      </c>
      <c r="K28" s="240">
        <v>21.2807</v>
      </c>
      <c r="L28" s="248">
        <f>IFERROR(I28-K28,"")</f>
        <v>3.3845099999999988</v>
      </c>
      <c r="M28" s="95">
        <f>IFERROR(IF(D28&gt;0,I28/D28*10,""),"")</f>
        <v>181.4338781575037</v>
      </c>
      <c r="N28" s="75">
        <f>IFERROR(IF(F28&gt;0,K28/F28*10,""),"")</f>
        <v>183.21739130434781</v>
      </c>
      <c r="O28" s="141">
        <f t="shared" si="1"/>
        <v>-1.7835131468441148</v>
      </c>
      <c r="P28" s="117"/>
      <c r="Q28" s="3" t="s">
        <v>160</v>
      </c>
    </row>
    <row r="29" spans="1:17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65" t="e">
        <v>#VALUE!</v>
      </c>
      <c r="E29" s="240">
        <f>IFERROR(D29/C29*100,0)</f>
        <v>0</v>
      </c>
      <c r="F29" s="230" t="e">
        <v>#VALUE!</v>
      </c>
      <c r="G29" s="84" t="str">
        <f>IFERROR(D29-F29,"")</f>
        <v/>
      </c>
      <c r="H29" s="309"/>
      <c r="I29" s="131" t="e">
        <v>#VALUE!</v>
      </c>
      <c r="J29" s="335" t="str">
        <f>IFERROR(I29/H29*100,"")</f>
        <v/>
      </c>
      <c r="K29" s="240" t="e">
        <v>#VALUE!</v>
      </c>
      <c r="L29" s="248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3" t="s">
        <v>160</v>
      </c>
    </row>
    <row r="30" spans="1:17" s="1" customFormat="1" ht="15.75" x14ac:dyDescent="0.2">
      <c r="A30" s="101">
        <f t="shared" si="0"/>
        <v>2.4775299999999998</v>
      </c>
      <c r="B30" s="205" t="s">
        <v>22</v>
      </c>
      <c r="C30" s="206">
        <v>3.1550500000000001</v>
      </c>
      <c r="D30" s="165">
        <v>2.4775299999999998</v>
      </c>
      <c r="E30" s="240">
        <f>IFERROR(D30/C30*100,0)</f>
        <v>78.525855374716713</v>
      </c>
      <c r="F30" s="230">
        <v>2.43208</v>
      </c>
      <c r="G30" s="83">
        <f>IFERROR(D30-F30,"")</f>
        <v>4.5449999999999768E-2</v>
      </c>
      <c r="H30" s="308">
        <v>66.5</v>
      </c>
      <c r="I30" s="131">
        <v>55.992380000000004</v>
      </c>
      <c r="J30" s="338">
        <f>IFERROR(I30/H30*100,"")</f>
        <v>84.199067669172933</v>
      </c>
      <c r="K30" s="240">
        <v>46.902380000000001</v>
      </c>
      <c r="L30" s="243">
        <f>IFERROR(I30-K30,"")</f>
        <v>9.0900000000000034</v>
      </c>
      <c r="M30" s="95">
        <f>IFERROR(IF(D30&gt;0,I30/D30*10,""),"")</f>
        <v>226.00081532816961</v>
      </c>
      <c r="N30" s="74">
        <f>IFERROR(IF(F30&gt;0,K30/F30*10,""),"")</f>
        <v>192.8488372093023</v>
      </c>
      <c r="O30" s="99">
        <f t="shared" si="1"/>
        <v>33.151978118867305</v>
      </c>
      <c r="P30" s="117"/>
      <c r="Q30" s="3" t="s">
        <v>160</v>
      </c>
    </row>
    <row r="31" spans="1:17" s="1" customFormat="1" ht="15.75" x14ac:dyDescent="0.2">
      <c r="A31" s="101">
        <f t="shared" si="0"/>
        <v>2.0452499999999998</v>
      </c>
      <c r="B31" s="205" t="s">
        <v>83</v>
      </c>
      <c r="C31" s="206">
        <v>2.2757100000000001</v>
      </c>
      <c r="D31" s="165">
        <v>2.0452499999999998</v>
      </c>
      <c r="E31" s="240">
        <f>IFERROR(D31/C31*100,0)</f>
        <v>89.873050608381547</v>
      </c>
      <c r="F31" s="230">
        <v>1.91496</v>
      </c>
      <c r="G31" s="84">
        <f>IFERROR(D31-F31,"")</f>
        <v>0.13028999999999979</v>
      </c>
      <c r="H31" s="309">
        <v>61</v>
      </c>
      <c r="I31" s="131">
        <v>58.430519999999994</v>
      </c>
      <c r="J31" s="335">
        <f>IFERROR(I31/H31*100,"")</f>
        <v>95.787737704918015</v>
      </c>
      <c r="K31" s="240">
        <v>52.895719999999997</v>
      </c>
      <c r="L31" s="248">
        <f>IFERROR(I31-K31,"")</f>
        <v>5.5347999999999971</v>
      </c>
      <c r="M31" s="95">
        <f>IFERROR(IF(D31&gt;0,I31/D31*10,""),"")</f>
        <v>285.68888888888887</v>
      </c>
      <c r="N31" s="75">
        <f>IFERROR(IF(F31&gt;0,K31/F31*10,""),"")</f>
        <v>276.22362869198309</v>
      </c>
      <c r="O31" s="141">
        <f t="shared" si="1"/>
        <v>9.4652601969057741</v>
      </c>
      <c r="P31" s="117"/>
      <c r="Q31" s="3" t="s">
        <v>160</v>
      </c>
    </row>
    <row r="32" spans="1:17" s="1" customFormat="1" ht="15.75" x14ac:dyDescent="0.2">
      <c r="A32" s="101">
        <f t="shared" si="0"/>
        <v>3.0906000000000002</v>
      </c>
      <c r="B32" s="205" t="s">
        <v>23</v>
      </c>
      <c r="C32" s="206">
        <v>3.24356</v>
      </c>
      <c r="D32" s="165">
        <v>3.0906000000000002</v>
      </c>
      <c r="E32" s="240">
        <f>IFERROR(D32/C32*100,0)</f>
        <v>95.284193910394748</v>
      </c>
      <c r="F32" s="230">
        <v>2.7795199999999998</v>
      </c>
      <c r="G32" s="83">
        <f>IFERROR(D32-F32,"")</f>
        <v>0.31108000000000047</v>
      </c>
      <c r="H32" s="308">
        <v>70</v>
      </c>
      <c r="I32" s="131">
        <v>71.391850000000005</v>
      </c>
      <c r="J32" s="338">
        <f>IFERROR(I32/H32*100,"")</f>
        <v>101.98835714285714</v>
      </c>
      <c r="K32" s="240">
        <v>63.523950000000006</v>
      </c>
      <c r="L32" s="243">
        <f>IFERROR(I32-K32,"")</f>
        <v>7.8678999999999988</v>
      </c>
      <c r="M32" s="95">
        <f>IFERROR(IF(D32&gt;0,I32/D32*10,""),"")</f>
        <v>230.9967320261438</v>
      </c>
      <c r="N32" s="74">
        <f>IFERROR(IF(F32&gt;0,K32/F32*10,""),"")</f>
        <v>228.5428779069768</v>
      </c>
      <c r="O32" s="99">
        <f t="shared" si="1"/>
        <v>2.4538541191670049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>
        <v>6.8000000000000005E-3</v>
      </c>
      <c r="D33" s="165">
        <v>0</v>
      </c>
      <c r="E33" s="240">
        <f>IFERROR(D33/C33*100,0)</f>
        <v>0</v>
      </c>
      <c r="F33" s="230">
        <v>0</v>
      </c>
      <c r="G33" s="84">
        <f>IFERROR(D33-F33,"")</f>
        <v>0</v>
      </c>
      <c r="H33" s="309">
        <v>0.6</v>
      </c>
      <c r="I33" s="131">
        <v>0</v>
      </c>
      <c r="J33" s="335">
        <f>IFERROR(I33/H33*100,"")</f>
        <v>0</v>
      </c>
      <c r="K33" s="240">
        <v>0</v>
      </c>
      <c r="L33" s="248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3" t="s">
        <v>160</v>
      </c>
    </row>
    <row r="34" spans="1:17" s="1" customFormat="1" ht="15.75" x14ac:dyDescent="0.2">
      <c r="A34" s="101">
        <f t="shared" si="0"/>
        <v>3.9571800000000001</v>
      </c>
      <c r="B34" s="205" t="s">
        <v>25</v>
      </c>
      <c r="C34" s="206">
        <v>4.4439000000000002</v>
      </c>
      <c r="D34" s="165">
        <v>3.9571800000000001</v>
      </c>
      <c r="E34" s="240">
        <f>IFERROR(D34/C34*100,0)</f>
        <v>89.047458313643418</v>
      </c>
      <c r="F34" s="230">
        <v>3.2784599999999999</v>
      </c>
      <c r="G34" s="84">
        <f>IFERROR(D34-F34,"")</f>
        <v>0.67872000000000021</v>
      </c>
      <c r="H34" s="309">
        <v>111.5</v>
      </c>
      <c r="I34" s="131">
        <v>117.08829</v>
      </c>
      <c r="J34" s="335">
        <f>IFERROR(I34/H34*100,"")</f>
        <v>105.01191928251122</v>
      </c>
      <c r="K34" s="240">
        <v>75.549009999999996</v>
      </c>
      <c r="L34" s="248">
        <f>IFERROR(I34-K34,"")</f>
        <v>41.539280000000005</v>
      </c>
      <c r="M34" s="95">
        <f>IFERROR(IF(D34&gt;0,I34/D34*10,""),"")</f>
        <v>295.88820826952525</v>
      </c>
      <c r="N34" s="75">
        <f>IFERROR(IF(F34&gt;0,K34/F34*10,""),"")</f>
        <v>230.44054220579173</v>
      </c>
      <c r="O34" s="141">
        <f t="shared" si="1"/>
        <v>65.447666063733521</v>
      </c>
      <c r="P34" s="117"/>
      <c r="Q34" s="3" t="s">
        <v>160</v>
      </c>
    </row>
    <row r="35" spans="1:17" s="1" customFormat="1" ht="15.75" x14ac:dyDescent="0.2">
      <c r="A35" s="101">
        <f t="shared" si="0"/>
        <v>1.6715500000000001</v>
      </c>
      <c r="B35" s="205" t="s">
        <v>26</v>
      </c>
      <c r="C35" s="206">
        <v>2.0741199999999997</v>
      </c>
      <c r="D35" s="165">
        <v>1.6715500000000001</v>
      </c>
      <c r="E35" s="240">
        <f>IFERROR(D35/C35*100,0)</f>
        <v>80.590804775037142</v>
      </c>
      <c r="F35" s="230">
        <v>1.5554000000000001</v>
      </c>
      <c r="G35" s="83">
        <f>IFERROR(D35-F35,"")</f>
        <v>0.11614999999999998</v>
      </c>
      <c r="H35" s="308">
        <v>40.6</v>
      </c>
      <c r="I35" s="131">
        <v>50.565649999999998</v>
      </c>
      <c r="J35" s="338">
        <f>IFERROR(I35/H35*100,"")</f>
        <v>124.54593596059111</v>
      </c>
      <c r="K35" s="240">
        <v>37.787129999999998</v>
      </c>
      <c r="L35" s="243">
        <f>IFERROR(I35-K35,"")</f>
        <v>12.77852</v>
      </c>
      <c r="M35" s="95">
        <f>IFERROR(IF(D35&gt;0,I35/D35*10,""),"")</f>
        <v>302.50755287009059</v>
      </c>
      <c r="N35" s="74">
        <f>IFERROR(IF(F35&gt;0,K35/F35*10,""),"")</f>
        <v>242.94155844155841</v>
      </c>
      <c r="O35" s="99">
        <f t="shared" si="1"/>
        <v>59.565994428532179</v>
      </c>
      <c r="P35" s="117"/>
      <c r="Q35" s="3" t="s">
        <v>160</v>
      </c>
    </row>
    <row r="36" spans="1:17" s="13" customFormat="1" ht="15.75" x14ac:dyDescent="0.25">
      <c r="A36" s="101">
        <f t="shared" si="0"/>
        <v>22.081630000000001</v>
      </c>
      <c r="B36" s="203" t="s">
        <v>59</v>
      </c>
      <c r="C36" s="204">
        <v>28.691034999999999</v>
      </c>
      <c r="D36" s="226">
        <v>22.081630000000001</v>
      </c>
      <c r="E36" s="78">
        <f>IFERROR(D36/C36*100,0)</f>
        <v>76.963518395206037</v>
      </c>
      <c r="F36" s="130">
        <v>19.181920000000002</v>
      </c>
      <c r="G36" s="82">
        <f>IFERROR(D36-F36,"")</f>
        <v>2.8997099999999989</v>
      </c>
      <c r="H36" s="307">
        <v>803.45400000000006</v>
      </c>
      <c r="I36" s="130">
        <v>656.29497000000003</v>
      </c>
      <c r="J36" s="341">
        <f>IFERROR(I36/H36*100,"")</f>
        <v>81.684199717718741</v>
      </c>
      <c r="K36" s="241">
        <v>562.69423000000006</v>
      </c>
      <c r="L36" s="247">
        <f>IFERROR(I36-K36,"")</f>
        <v>93.600739999999973</v>
      </c>
      <c r="M36" s="94">
        <f>IFERROR(IF(D36&gt;0,I36/D36*10,""),"")</f>
        <v>297.21309975758129</v>
      </c>
      <c r="N36" s="73">
        <f>IFERROR(IF(F36&gt;0,K36/F36*10,""),"")</f>
        <v>293.34614574557708</v>
      </c>
      <c r="O36" s="98">
        <f t="shared" si="1"/>
        <v>3.8669540120042143</v>
      </c>
      <c r="P36" s="117"/>
      <c r="Q36" s="3" t="s">
        <v>160</v>
      </c>
    </row>
    <row r="37" spans="1:17" s="17" customFormat="1" ht="15.75" x14ac:dyDescent="0.2">
      <c r="A37" s="101">
        <f t="shared" si="0"/>
        <v>8.6859999999999993E-2</v>
      </c>
      <c r="B37" s="205" t="s">
        <v>84</v>
      </c>
      <c r="C37" s="206">
        <v>8.610000000000001E-2</v>
      </c>
      <c r="D37" s="165">
        <v>8.6859999999999993E-2</v>
      </c>
      <c r="E37" s="240">
        <f>IFERROR(D37/C37*100,0)</f>
        <v>100.8826945412311</v>
      </c>
      <c r="F37" s="230">
        <v>1.9189999999999999E-2</v>
      </c>
      <c r="G37" s="84">
        <f>IFERROR(D37-F37,"")</f>
        <v>6.7669999999999994E-2</v>
      </c>
      <c r="H37" s="309">
        <v>0.95399999999999996</v>
      </c>
      <c r="I37" s="131">
        <v>0.96858999999999995</v>
      </c>
      <c r="J37" s="335">
        <f>IFERROR(I37/H37*100,"")</f>
        <v>101.5293501048218</v>
      </c>
      <c r="K37" s="240">
        <v>0.79183999999999999</v>
      </c>
      <c r="L37" s="248">
        <f>IFERROR(I37-K37,"")</f>
        <v>0.17674999999999996</v>
      </c>
      <c r="M37" s="95">
        <f>IFERROR(IF(D37&gt;0,I37/D37*10,""),"")</f>
        <v>111.51162790697676</v>
      </c>
      <c r="N37" s="75">
        <f>IFERROR(IF(F37&gt;0,K37/F37*10,""),"")</f>
        <v>412.63157894736844</v>
      </c>
      <c r="O37" s="141">
        <f t="shared" si="1"/>
        <v>-301.1199510403917</v>
      </c>
      <c r="P37" s="117"/>
      <c r="Q37" s="3" t="s">
        <v>160</v>
      </c>
    </row>
    <row r="38" spans="1:17" s="1" customFormat="1" ht="15.75" x14ac:dyDescent="0.2">
      <c r="A38" s="101">
        <f t="shared" si="0"/>
        <v>4.0399999999999998E-2</v>
      </c>
      <c r="B38" s="205" t="s">
        <v>85</v>
      </c>
      <c r="C38" s="206">
        <v>7.6999999999999999E-2</v>
      </c>
      <c r="D38" s="165">
        <v>4.0399999999999998E-2</v>
      </c>
      <c r="E38" s="240">
        <f>IFERROR(D38/C38*100,0)</f>
        <v>52.467532467532465</v>
      </c>
      <c r="F38" s="230">
        <v>3.6359999999999996E-2</v>
      </c>
      <c r="G38" s="84">
        <f>IFERROR(D38-F38,"")</f>
        <v>4.0400000000000019E-3</v>
      </c>
      <c r="H38" s="309">
        <v>1.4</v>
      </c>
      <c r="I38" s="131">
        <v>1.0302</v>
      </c>
      <c r="J38" s="335">
        <f>IFERROR(I38/H38*100,"")</f>
        <v>73.585714285714289</v>
      </c>
      <c r="K38" s="240">
        <v>1.5150000000000001</v>
      </c>
      <c r="L38" s="248">
        <f>IFERROR(I38-K38,"")</f>
        <v>-0.48480000000000012</v>
      </c>
      <c r="M38" s="95">
        <f>IFERROR(IF(D38&gt;0,I38/D38*10,""),"")</f>
        <v>255</v>
      </c>
      <c r="N38" s="75">
        <f>IFERROR(IF(F38&gt;0,K38/F38*10,""),"")</f>
        <v>416.66666666666674</v>
      </c>
      <c r="O38" s="141">
        <f t="shared" si="1"/>
        <v>-161.66666666666674</v>
      </c>
      <c r="P38" s="117"/>
      <c r="Q38" s="3" t="s">
        <v>160</v>
      </c>
    </row>
    <row r="39" spans="1:17" s="3" customFormat="1" ht="15.75" x14ac:dyDescent="0.2">
      <c r="A39" s="101">
        <f t="shared" si="0"/>
        <v>0.58579999999999999</v>
      </c>
      <c r="B39" s="207" t="s">
        <v>63</v>
      </c>
      <c r="C39" s="206">
        <v>1.0635399999999999</v>
      </c>
      <c r="D39" s="165">
        <v>0.58579999999999999</v>
      </c>
      <c r="E39" s="240">
        <f>IFERROR(D39/C39*100,0)</f>
        <v>55.080203847528061</v>
      </c>
      <c r="F39" s="230">
        <v>0.41510999999999998</v>
      </c>
      <c r="G39" s="85">
        <f>IFERROR(D39-F39,"")</f>
        <v>0.17069000000000001</v>
      </c>
      <c r="H39" s="310">
        <v>18.3</v>
      </c>
      <c r="I39" s="131">
        <v>5.1813000000000002</v>
      </c>
      <c r="J39" s="342">
        <f>IFERROR(I39/H39*100,"")</f>
        <v>28.313114754098361</v>
      </c>
      <c r="K39" s="240">
        <v>7.2012999999999998</v>
      </c>
      <c r="L39" s="249">
        <f>IFERROR(I39-K39,"")</f>
        <v>-2.0199999999999996</v>
      </c>
      <c r="M39" s="96">
        <f>IFERROR(IF(D39&gt;0,I39/D39*10,""),"")</f>
        <v>88.448275862068968</v>
      </c>
      <c r="N39" s="75">
        <f>IFERROR(IF(F39&gt;0,K39/F39*10,""),"")</f>
        <v>173.4793187347932</v>
      </c>
      <c r="O39" s="141">
        <f t="shared" si="1"/>
        <v>-85.031042872724228</v>
      </c>
      <c r="P39" s="117"/>
      <c r="Q39" s="3" t="s">
        <v>160</v>
      </c>
    </row>
    <row r="40" spans="1:17" s="1" customFormat="1" ht="15.75" x14ac:dyDescent="0.2">
      <c r="A40" s="101">
        <f t="shared" si="0"/>
        <v>5.8579999999999997</v>
      </c>
      <c r="B40" s="205" t="s">
        <v>27</v>
      </c>
      <c r="C40" s="206">
        <v>5.980035</v>
      </c>
      <c r="D40" s="165">
        <v>5.8579999999999997</v>
      </c>
      <c r="E40" s="240">
        <f>IFERROR(D40/C40*100,0)</f>
        <v>97.959292880392837</v>
      </c>
      <c r="F40" s="230">
        <v>4.8479999999999999</v>
      </c>
      <c r="G40" s="84">
        <f>IFERROR(D40-F40,"")</f>
        <v>1.0099999999999998</v>
      </c>
      <c r="H40" s="309">
        <v>120</v>
      </c>
      <c r="I40" s="131">
        <v>127.967</v>
      </c>
      <c r="J40" s="335">
        <f>IFERROR(I40/H40*100,"")</f>
        <v>106.63916666666667</v>
      </c>
      <c r="K40" s="240">
        <v>108.676</v>
      </c>
      <c r="L40" s="248">
        <f>IFERROR(I40-K40,"")</f>
        <v>19.290999999999997</v>
      </c>
      <c r="M40" s="95">
        <f>IFERROR(IF(D40&gt;0,I40/D40*10,""),"")</f>
        <v>218.44827586206895</v>
      </c>
      <c r="N40" s="75">
        <f>IFERROR(IF(F40&gt;0,K40/F40*10,""),"")</f>
        <v>224.16666666666669</v>
      </c>
      <c r="O40" s="141">
        <f t="shared" si="1"/>
        <v>-5.7183908045977319</v>
      </c>
      <c r="P40" s="117"/>
      <c r="Q40" s="3" t="s">
        <v>160</v>
      </c>
    </row>
    <row r="41" spans="1:17" s="1" customFormat="1" ht="15.75" x14ac:dyDescent="0.2">
      <c r="A41" s="101">
        <f t="shared" si="0"/>
        <v>7.9749600000000003</v>
      </c>
      <c r="B41" s="205" t="s">
        <v>28</v>
      </c>
      <c r="C41" s="206">
        <v>11.72444</v>
      </c>
      <c r="D41" s="165">
        <v>7.9749600000000003</v>
      </c>
      <c r="E41" s="240">
        <f>IFERROR(D41/C41*100,0)</f>
        <v>68.01996513266306</v>
      </c>
      <c r="F41" s="230">
        <v>6.5973199999999999</v>
      </c>
      <c r="G41" s="83">
        <f>IFERROR(D41-F41,"")</f>
        <v>1.3776400000000004</v>
      </c>
      <c r="H41" s="308">
        <v>383.2</v>
      </c>
      <c r="I41" s="131">
        <v>279.13875000000002</v>
      </c>
      <c r="J41" s="338">
        <f>IFERROR(I41/H41*100,"")</f>
        <v>72.844141440501048</v>
      </c>
      <c r="K41" s="240">
        <v>237.51563999999999</v>
      </c>
      <c r="L41" s="243">
        <f>IFERROR(I41-K41,"")</f>
        <v>41.623110000000025</v>
      </c>
      <c r="M41" s="95">
        <f>IFERROR(IF(D41&gt;0,I41/D41*10,""),"")</f>
        <v>350.01899696048633</v>
      </c>
      <c r="N41" s="74">
        <f>IFERROR(IF(F41&gt;0,K41/F41*10,""),"")</f>
        <v>360.01837109614206</v>
      </c>
      <c r="O41" s="99">
        <f t="shared" si="1"/>
        <v>-9.999374135655728</v>
      </c>
      <c r="P41" s="117"/>
      <c r="Q41" s="3" t="s">
        <v>160</v>
      </c>
    </row>
    <row r="42" spans="1:17" s="1" customFormat="1" ht="15.75" x14ac:dyDescent="0.2">
      <c r="A42" s="101">
        <f t="shared" si="0"/>
        <v>1.2736099999999999</v>
      </c>
      <c r="B42" s="205" t="s">
        <v>29</v>
      </c>
      <c r="C42" s="206">
        <v>3.3944000000000001</v>
      </c>
      <c r="D42" s="165">
        <v>1.2736099999999999</v>
      </c>
      <c r="E42" s="240">
        <f>IFERROR(D42/C42*100,0)</f>
        <v>37.520916804148001</v>
      </c>
      <c r="F42" s="230">
        <v>2.0139399999999998</v>
      </c>
      <c r="G42" s="83">
        <f>IFERROR(D42-F42,"")</f>
        <v>-0.74032999999999993</v>
      </c>
      <c r="H42" s="308">
        <v>88.6</v>
      </c>
      <c r="I42" s="131">
        <v>53.947129999999994</v>
      </c>
      <c r="J42" s="338">
        <f>IFERROR(I42/H42*100,"")</f>
        <v>60.888408577878103</v>
      </c>
      <c r="K42" s="240">
        <v>54.686450000000001</v>
      </c>
      <c r="L42" s="243">
        <f>IFERROR(I42-K42,"")</f>
        <v>-0.73932000000000642</v>
      </c>
      <c r="M42" s="95">
        <f>IFERROR(IF(D42&gt;0,I42/D42*10,""),"")</f>
        <v>423.57652656621724</v>
      </c>
      <c r="N42" s="75">
        <f>IFERROR(IF(F42&gt;0,K42/F42*10,""),"")</f>
        <v>271.53961885656975</v>
      </c>
      <c r="O42" s="141">
        <f t="shared" si="1"/>
        <v>152.03690770964749</v>
      </c>
      <c r="P42" s="117"/>
      <c r="Q42" s="3" t="s">
        <v>160</v>
      </c>
    </row>
    <row r="43" spans="1:17" s="1" customFormat="1" ht="15.75" x14ac:dyDescent="0.2">
      <c r="A43" s="101">
        <f t="shared" si="0"/>
        <v>6.2620000000000005</v>
      </c>
      <c r="B43" s="205" t="s">
        <v>30</v>
      </c>
      <c r="C43" s="206">
        <v>6.3655200000000001</v>
      </c>
      <c r="D43" s="165">
        <v>6.2620000000000005</v>
      </c>
      <c r="E43" s="240">
        <f>IFERROR(D43/C43*100,0)</f>
        <v>98.373738516256338</v>
      </c>
      <c r="F43" s="230">
        <v>5.2520000000000007</v>
      </c>
      <c r="G43" s="84">
        <f>IFERROR(D43-F43,"")</f>
        <v>1.0099999999999998</v>
      </c>
      <c r="H43" s="309">
        <v>191</v>
      </c>
      <c r="I43" s="131">
        <v>188.06199999999998</v>
      </c>
      <c r="J43" s="335">
        <f>IFERROR(I43/H43*100,"")</f>
        <v>98.461780104712034</v>
      </c>
      <c r="K43" s="240">
        <v>152.30800000000002</v>
      </c>
      <c r="L43" s="248">
        <f>IFERROR(I43-K43,"")</f>
        <v>35.753999999999962</v>
      </c>
      <c r="M43" s="95">
        <f>IFERROR(IF(D43&gt;0,I43/D43*10,""),"")</f>
        <v>300.32258064516122</v>
      </c>
      <c r="N43" s="75">
        <f>IFERROR(IF(F43&gt;0,K43/F43*10,""),"")</f>
        <v>290</v>
      </c>
      <c r="O43" s="141">
        <f t="shared" si="1"/>
        <v>10.322580645161224</v>
      </c>
      <c r="P43" s="117"/>
      <c r="Q43" s="3" t="s">
        <v>160</v>
      </c>
    </row>
    <row r="44" spans="1:17" s="1" customFormat="1" ht="15.75" hidden="1" x14ac:dyDescent="0.2">
      <c r="A44" s="101" t="str">
        <f t="shared" si="0"/>
        <v>x</v>
      </c>
      <c r="B44" s="205" t="s">
        <v>64</v>
      </c>
      <c r="C44" s="206"/>
      <c r="D44" s="165">
        <v>0</v>
      </c>
      <c r="E44" s="240">
        <f>IFERROR(D44/C44*100,0)</f>
        <v>0</v>
      </c>
      <c r="F44" s="230">
        <v>0</v>
      </c>
      <c r="G44" s="84">
        <f>IFERROR(D44-F44,"")</f>
        <v>0</v>
      </c>
      <c r="H44" s="309"/>
      <c r="I44" s="131">
        <v>0</v>
      </c>
      <c r="J44" s="335" t="str">
        <f>IFERROR(I44/H44*100,"")</f>
        <v/>
      </c>
      <c r="K44" s="240">
        <v>0</v>
      </c>
      <c r="L44" s="248">
        <f>IFERROR(I44-K44,"")</f>
        <v>0</v>
      </c>
      <c r="M44" s="95" t="str">
        <f>IFERROR(IF(D44&gt;0,I44/D44*10,""),"")</f>
        <v/>
      </c>
      <c r="N44" s="75" t="str">
        <f>IFERROR(IF(F44&gt;0,K44/F44*10,""),"")</f>
        <v/>
      </c>
      <c r="O44" s="141">
        <f t="shared" si="1"/>
        <v>0</v>
      </c>
      <c r="P44" s="117"/>
      <c r="Q44" s="3" t="s">
        <v>160</v>
      </c>
    </row>
    <row r="45" spans="1:17" s="13" customFormat="1" ht="15.75" x14ac:dyDescent="0.25">
      <c r="A45" s="101">
        <f t="shared" si="0"/>
        <v>8.6790310000000002</v>
      </c>
      <c r="B45" s="203" t="s">
        <v>62</v>
      </c>
      <c r="C45" s="204">
        <v>12.223990000000001</v>
      </c>
      <c r="D45" s="226">
        <v>8.6790310000000002</v>
      </c>
      <c r="E45" s="78">
        <f>IFERROR(D45/C45*100,0)</f>
        <v>70.99998445679357</v>
      </c>
      <c r="F45" s="130">
        <v>7.0841399999999997</v>
      </c>
      <c r="G45" s="86">
        <f>IFERROR(D45-F45,"")</f>
        <v>1.5948910000000005</v>
      </c>
      <c r="H45" s="332">
        <v>257.39999999999998</v>
      </c>
      <c r="I45" s="130">
        <v>204.51085999999998</v>
      </c>
      <c r="J45" s="336">
        <f>IFERROR(I45/H45*100,"")</f>
        <v>79.452548562548557</v>
      </c>
      <c r="K45" s="241">
        <v>180.86170999999999</v>
      </c>
      <c r="L45" s="250">
        <f>IFERROR(I45-K45,"")</f>
        <v>23.649149999999992</v>
      </c>
      <c r="M45" s="94">
        <f>IFERROR(IF(D45&gt;0,I45/D45*10,""),"")</f>
        <v>235.63789552082483</v>
      </c>
      <c r="N45" s="76">
        <f>IFERROR(IF(F45&gt;0,K45/F45*10,""),"")</f>
        <v>255.30510407755915</v>
      </c>
      <c r="O45" s="140">
        <f t="shared" si="1"/>
        <v>-19.667208556734323</v>
      </c>
      <c r="P45" s="158"/>
      <c r="Q45" s="112" t="s">
        <v>160</v>
      </c>
    </row>
    <row r="46" spans="1:17" s="1" customFormat="1" ht="15.75" x14ac:dyDescent="0.2">
      <c r="A46" s="101">
        <f t="shared" si="0"/>
        <v>0.71366599999999991</v>
      </c>
      <c r="B46" s="205" t="s">
        <v>86</v>
      </c>
      <c r="C46" s="206">
        <v>0.70659999999999989</v>
      </c>
      <c r="D46" s="165">
        <v>0.71366599999999991</v>
      </c>
      <c r="E46" s="240">
        <f>IFERROR(D46/C46*100,0)</f>
        <v>101</v>
      </c>
      <c r="F46" s="230">
        <v>0.34340000000000004</v>
      </c>
      <c r="G46" s="84">
        <f>IFERROR(D46-F46,"")</f>
        <v>0.37026599999999987</v>
      </c>
      <c r="H46" s="327">
        <v>5</v>
      </c>
      <c r="I46" s="131">
        <v>10.2515</v>
      </c>
      <c r="J46" s="335">
        <f>IFERROR(I46/H46*100,"")</f>
        <v>205.03</v>
      </c>
      <c r="K46" s="240">
        <v>3.6764000000000001</v>
      </c>
      <c r="L46" s="248">
        <f>IFERROR(I46-K46,"")</f>
        <v>6.5750999999999999</v>
      </c>
      <c r="M46" s="95">
        <f>IFERROR(IF(D46&gt;0,I46/D46*10,""),"")</f>
        <v>143.64562694593832</v>
      </c>
      <c r="N46" s="75">
        <f>IFERROR(IF(F46&gt;0,K46/F46*10,""),"")</f>
        <v>107.05882352941175</v>
      </c>
      <c r="O46" s="141">
        <f t="shared" si="1"/>
        <v>36.586803416526564</v>
      </c>
      <c r="P46" s="117"/>
      <c r="Q46" s="3" t="s">
        <v>160</v>
      </c>
    </row>
    <row r="47" spans="1:17" s="1" customFormat="1" ht="15.75" x14ac:dyDescent="0.2">
      <c r="A47" s="101">
        <f t="shared" si="0"/>
        <v>0.81810000000000005</v>
      </c>
      <c r="B47" s="205" t="s">
        <v>87</v>
      </c>
      <c r="C47" s="206">
        <v>2.121</v>
      </c>
      <c r="D47" s="165">
        <v>0.81810000000000005</v>
      </c>
      <c r="E47" s="240">
        <f>IFERROR(D47/C47*100,0)</f>
        <v>38.571428571428577</v>
      </c>
      <c r="F47" s="230">
        <v>0.64639999999999997</v>
      </c>
      <c r="G47" s="84">
        <f>IFERROR(D47-F47,"")</f>
        <v>0.17170000000000007</v>
      </c>
      <c r="H47" s="327">
        <v>21.5</v>
      </c>
      <c r="I47" s="131">
        <v>19.998000000000001</v>
      </c>
      <c r="J47" s="335">
        <f>IFERROR(I47/H47*100,"")</f>
        <v>93.01395348837211</v>
      </c>
      <c r="K47" s="240">
        <v>14.220800000000001</v>
      </c>
      <c r="L47" s="248">
        <f>IFERROR(I47-K47,"")</f>
        <v>5.7772000000000006</v>
      </c>
      <c r="M47" s="95">
        <f>IFERROR(IF(D47&gt;0,I47/D47*10,""),"")</f>
        <v>244.44444444444443</v>
      </c>
      <c r="N47" s="75">
        <f>IFERROR(IF(F47&gt;0,K47/F47*10,""),"")</f>
        <v>220</v>
      </c>
      <c r="O47" s="141">
        <f t="shared" si="1"/>
        <v>24.444444444444429</v>
      </c>
      <c r="P47" s="117"/>
      <c r="Q47" s="3" t="s">
        <v>160</v>
      </c>
    </row>
    <row r="48" spans="1:17" s="1" customFormat="1" ht="15.75" x14ac:dyDescent="0.2">
      <c r="A48" s="101">
        <f t="shared" si="0"/>
        <v>0.73931999999999998</v>
      </c>
      <c r="B48" s="205" t="s">
        <v>88</v>
      </c>
      <c r="C48" s="206">
        <v>0.82974999999999999</v>
      </c>
      <c r="D48" s="165">
        <v>0.73931999999999998</v>
      </c>
      <c r="E48" s="240">
        <f>IFERROR(D48/C48*100,0)</f>
        <v>89.101536607411873</v>
      </c>
      <c r="F48" s="230">
        <v>0.69286000000000003</v>
      </c>
      <c r="G48" s="84">
        <f>IFERROR(D48-F48,"")</f>
        <v>4.6459999999999946E-2</v>
      </c>
      <c r="H48" s="327">
        <v>17.2</v>
      </c>
      <c r="I48" s="131">
        <v>29.00215</v>
      </c>
      <c r="J48" s="335">
        <f>IFERROR(I48/H48*100,"")</f>
        <v>168.61715116279069</v>
      </c>
      <c r="K48" s="240">
        <v>27.169</v>
      </c>
      <c r="L48" s="248">
        <f>IFERROR(I48-K48,"")</f>
        <v>1.8331499999999998</v>
      </c>
      <c r="M48" s="95">
        <f>IFERROR(IF(D48&gt;0,I48/D48*10,""),"")</f>
        <v>392.28142076502735</v>
      </c>
      <c r="N48" s="75">
        <f>IFERROR(IF(F48&gt;0,K48/F48*10,""),"")</f>
        <v>392.12827988338188</v>
      </c>
      <c r="O48" s="141">
        <f t="shared" si="1"/>
        <v>0.15314088164547002</v>
      </c>
      <c r="P48" s="117"/>
      <c r="Q48" s="3" t="s">
        <v>160</v>
      </c>
    </row>
    <row r="49" spans="1:17" s="1" customFormat="1" ht="15.75" x14ac:dyDescent="0.2">
      <c r="A49" s="101">
        <f t="shared" si="0"/>
        <v>0.79285000000000005</v>
      </c>
      <c r="B49" s="205" t="s">
        <v>89</v>
      </c>
      <c r="C49" s="206">
        <v>1.5121100000000001</v>
      </c>
      <c r="D49" s="165">
        <v>0.79285000000000005</v>
      </c>
      <c r="E49" s="240">
        <f>IFERROR(D49/C49*100,0)</f>
        <v>52.433354716257419</v>
      </c>
      <c r="F49" s="230">
        <v>0.73629</v>
      </c>
      <c r="G49" s="84">
        <f>IFERROR(D49-F49,"")</f>
        <v>5.6560000000000055E-2</v>
      </c>
      <c r="H49" s="327">
        <v>22.5</v>
      </c>
      <c r="I49" s="131">
        <v>9.6646900000000002</v>
      </c>
      <c r="J49" s="335">
        <f>IFERROR(I49/H49*100,"")</f>
        <v>42.95417777777778</v>
      </c>
      <c r="K49" s="240">
        <v>9.3041199999999993</v>
      </c>
      <c r="L49" s="251">
        <f>IFERROR(I49-K49,"")</f>
        <v>0.36057000000000095</v>
      </c>
      <c r="M49" s="95">
        <f>IFERROR(IF(D49&gt;0,I49/D49*10,""),"")</f>
        <v>121.89808917197452</v>
      </c>
      <c r="N49" s="75">
        <f>IFERROR(IF(F49&gt;0,K49/F49*10,""),"")</f>
        <v>126.36488340192044</v>
      </c>
      <c r="O49" s="141">
        <f t="shared" si="1"/>
        <v>-4.4667942299459185</v>
      </c>
      <c r="P49" s="117"/>
      <c r="Q49" s="3" t="s">
        <v>160</v>
      </c>
    </row>
    <row r="50" spans="1:17" s="1" customFormat="1" ht="15.75" x14ac:dyDescent="0.2">
      <c r="A50" s="101">
        <f t="shared" si="0"/>
        <v>0.70396999999999998</v>
      </c>
      <c r="B50" s="205" t="s">
        <v>101</v>
      </c>
      <c r="C50" s="206">
        <v>0.69740000000000002</v>
      </c>
      <c r="D50" s="165">
        <v>0.70396999999999998</v>
      </c>
      <c r="E50" s="240">
        <f>IFERROR(D50/C50*100,0)</f>
        <v>100.94207054774877</v>
      </c>
      <c r="F50" s="230">
        <v>1.01</v>
      </c>
      <c r="G50" s="84">
        <f>IFERROR(D50-F50,"")</f>
        <v>-0.30603000000000002</v>
      </c>
      <c r="H50" s="327">
        <v>33.4</v>
      </c>
      <c r="I50" s="131">
        <v>25.148999999999997</v>
      </c>
      <c r="J50" s="335">
        <f>IFERROR(I50/H50*100,"")</f>
        <v>75.296407185628738</v>
      </c>
      <c r="K50" s="240">
        <v>24.846</v>
      </c>
      <c r="L50" s="251">
        <f>IFERROR(I50-K50,"")</f>
        <v>0.30299999999999727</v>
      </c>
      <c r="M50" s="95">
        <f>IFERROR(IF(D50&gt;0,I50/D50*10,""),"")</f>
        <v>357.24533715925389</v>
      </c>
      <c r="N50" s="75">
        <f>IFERROR(IF(F50&gt;0,K50/F50*10,""),"")</f>
        <v>246</v>
      </c>
      <c r="O50" s="141">
        <f t="shared" si="1"/>
        <v>111.24533715925389</v>
      </c>
      <c r="P50" s="117"/>
      <c r="Q50" s="3" t="s">
        <v>160</v>
      </c>
    </row>
    <row r="51" spans="1:17" s="1" customFormat="1" ht="15.75" x14ac:dyDescent="0.2">
      <c r="A51" s="101">
        <f t="shared" si="0"/>
        <v>0.87112500000000004</v>
      </c>
      <c r="B51" s="205" t="s">
        <v>90</v>
      </c>
      <c r="C51" s="206">
        <v>0.86250000000000004</v>
      </c>
      <c r="D51" s="165">
        <v>0.87112500000000004</v>
      </c>
      <c r="E51" s="240">
        <f>IFERROR(D51/C51*100,0)</f>
        <v>101</v>
      </c>
      <c r="F51" s="230">
        <v>2.0200000000000001E-3</v>
      </c>
      <c r="G51" s="84">
        <f>IFERROR(D51-F51,"")</f>
        <v>0.86910500000000002</v>
      </c>
      <c r="H51" s="327">
        <v>12</v>
      </c>
      <c r="I51" s="131">
        <v>8.6375200000000003</v>
      </c>
      <c r="J51" s="335">
        <f>IFERROR(I51/H51*100,"")</f>
        <v>71.979333333333344</v>
      </c>
      <c r="K51" s="240">
        <v>9.0899999999999995E-2</v>
      </c>
      <c r="L51" s="251">
        <f>IFERROR(I51-K51,"")</f>
        <v>8.5466200000000008</v>
      </c>
      <c r="M51" s="95">
        <f>IFERROR(IF(D51&gt;0,I51/D51*10,""),"")</f>
        <v>99.153623188405788</v>
      </c>
      <c r="N51" s="75">
        <f>IFERROR(IF(F51&gt;0,K51/F51*10,""),"")</f>
        <v>449.99999999999994</v>
      </c>
      <c r="O51" s="141">
        <f t="shared" si="1"/>
        <v>-350.84637681159415</v>
      </c>
      <c r="P51" s="117"/>
      <c r="Q51" s="3" t="s">
        <v>160</v>
      </c>
    </row>
    <row r="52" spans="1:17" s="1" customFormat="1" ht="15.75" x14ac:dyDescent="0.2">
      <c r="A52" s="101">
        <f t="shared" si="0"/>
        <v>4.04</v>
      </c>
      <c r="B52" s="205" t="s">
        <v>102</v>
      </c>
      <c r="C52" s="206">
        <v>5.4946299999999999</v>
      </c>
      <c r="D52" s="165">
        <v>4.04</v>
      </c>
      <c r="E52" s="240">
        <f>IFERROR(D52/C52*100,0)</f>
        <v>73.526333893273971</v>
      </c>
      <c r="F52" s="230">
        <v>3.6531699999999998</v>
      </c>
      <c r="G52" s="264">
        <f>IFERROR(D52-F52,"")</f>
        <v>0.38683000000000023</v>
      </c>
      <c r="H52" s="327">
        <v>145.80000000000001</v>
      </c>
      <c r="I52" s="131">
        <v>101.80799999999999</v>
      </c>
      <c r="J52" s="335">
        <f>IFERROR(I52/H52*100,"")</f>
        <v>69.827160493827151</v>
      </c>
      <c r="K52" s="240">
        <v>101.55449</v>
      </c>
      <c r="L52" s="252">
        <f>IFERROR(I52-K52,"")</f>
        <v>0.25350999999999146</v>
      </c>
      <c r="M52" s="95">
        <f>IFERROR(IF(D52&gt;0,I52/D52*10,""),"")</f>
        <v>252</v>
      </c>
      <c r="N52" s="77">
        <f>IFERROR(IF(F52&gt;0,K52/F52*10,""),"")</f>
        <v>277.99004700027649</v>
      </c>
      <c r="O52" s="142">
        <f t="shared" si="1"/>
        <v>-25.990047000276491</v>
      </c>
      <c r="P52" s="117"/>
      <c r="Q52" s="3" t="s">
        <v>160</v>
      </c>
    </row>
    <row r="53" spans="1:17" s="13" customFormat="1" ht="15.75" x14ac:dyDescent="0.25">
      <c r="A53" s="101">
        <f t="shared" si="0"/>
        <v>41.942270000000001</v>
      </c>
      <c r="B53" s="208" t="s">
        <v>31</v>
      </c>
      <c r="C53" s="209">
        <v>54.379249999999999</v>
      </c>
      <c r="D53" s="227">
        <v>41.942270000000001</v>
      </c>
      <c r="E53" s="241">
        <f>IFERROR(D53/C53*100,0)</f>
        <v>77.129180707714809</v>
      </c>
      <c r="F53" s="132">
        <v>45.912580000000005</v>
      </c>
      <c r="G53" s="153">
        <f>IFERROR(D53-F53,"")</f>
        <v>-3.9703100000000049</v>
      </c>
      <c r="H53" s="328">
        <v>1165.2</v>
      </c>
      <c r="I53" s="132">
        <v>992.97645</v>
      </c>
      <c r="J53" s="337">
        <f>IFERROR(I53/H53*100,"")</f>
        <v>85.219400102986612</v>
      </c>
      <c r="K53" s="241">
        <v>934.98831000000007</v>
      </c>
      <c r="L53" s="253">
        <f>IFERROR(I53-K53,"")</f>
        <v>57.98813999999993</v>
      </c>
      <c r="M53" s="94">
        <f>IFERROR(IF(D53&gt;0,I53/D53*10,""),"")</f>
        <v>236.74838057167625</v>
      </c>
      <c r="N53" s="78">
        <f>IFERROR(IF(F53&gt;0,K53/F53*10,""),"")</f>
        <v>203.64534295393551</v>
      </c>
      <c r="O53" s="143">
        <f t="shared" si="1"/>
        <v>33.103037617740739</v>
      </c>
      <c r="P53" s="158"/>
      <c r="Q53" s="112" t="s">
        <v>160</v>
      </c>
    </row>
    <row r="54" spans="1:17" s="17" customFormat="1" ht="15" customHeight="1" x14ac:dyDescent="0.2">
      <c r="A54" s="101">
        <f t="shared" si="0"/>
        <v>2.05131</v>
      </c>
      <c r="B54" s="210" t="s">
        <v>91</v>
      </c>
      <c r="C54" s="206">
        <v>2.39323</v>
      </c>
      <c r="D54" s="165">
        <v>2.05131</v>
      </c>
      <c r="E54" s="240">
        <f>IFERROR(D54/C54*100,0)</f>
        <v>85.713032178269529</v>
      </c>
      <c r="F54" s="230">
        <v>1.70892</v>
      </c>
      <c r="G54" s="265">
        <f>IFERROR(D54-F54,"")</f>
        <v>0.34238999999999997</v>
      </c>
      <c r="H54" s="329">
        <v>35</v>
      </c>
      <c r="I54" s="131">
        <v>32.032150000000001</v>
      </c>
      <c r="J54" s="338">
        <f>IFERROR(I54/H54*100,"")</f>
        <v>91.520428571428582</v>
      </c>
      <c r="K54" s="240">
        <v>24.62481</v>
      </c>
      <c r="L54" s="254">
        <f>IFERROR(I54-K54,"")</f>
        <v>7.4073400000000014</v>
      </c>
      <c r="M54" s="97">
        <f>IFERROR(IF(D54&gt;0,I54/D54*10,""),"")</f>
        <v>156.15460364352538</v>
      </c>
      <c r="N54" s="79">
        <f>IFERROR(IF(F54&gt;0,K54/F54*10,""),"")</f>
        <v>144.09574468085106</v>
      </c>
      <c r="O54" s="144">
        <f t="shared" si="1"/>
        <v>12.058858962674321</v>
      </c>
      <c r="P54" s="117"/>
      <c r="Q54" s="3" t="s">
        <v>160</v>
      </c>
    </row>
    <row r="55" spans="1:17" s="1" customFormat="1" ht="15" customHeight="1" x14ac:dyDescent="0.2">
      <c r="A55" s="101">
        <f t="shared" si="0"/>
        <v>2.1422099999999999</v>
      </c>
      <c r="B55" s="210" t="s">
        <v>92</v>
      </c>
      <c r="C55" s="206">
        <v>2.8534999999999999</v>
      </c>
      <c r="D55" s="165">
        <v>2.1422099999999999</v>
      </c>
      <c r="E55" s="240">
        <f>IFERROR(D55/C55*100,0)</f>
        <v>75.073068161906434</v>
      </c>
      <c r="F55" s="230">
        <v>2.3684500000000002</v>
      </c>
      <c r="G55" s="83">
        <f>IFERROR(D55-F55,"")</f>
        <v>-0.22624000000000022</v>
      </c>
      <c r="H55" s="329">
        <v>54.3</v>
      </c>
      <c r="I55" s="131">
        <v>45.818650000000005</v>
      </c>
      <c r="J55" s="338">
        <f>IFERROR(I55/H55*100,"")</f>
        <v>84.380570902394126</v>
      </c>
      <c r="K55" s="240">
        <v>40.4</v>
      </c>
      <c r="L55" s="255">
        <f>IFERROR(I55-K55,"")</f>
        <v>5.4186500000000066</v>
      </c>
      <c r="M55" s="97">
        <f>IFERROR(IF(D55&gt;0,I55/D55*10,""),"")</f>
        <v>213.88495992456393</v>
      </c>
      <c r="N55" s="75">
        <f>IFERROR(IF(F55&gt;0,K55/F55*10,""),"")</f>
        <v>170.57569296375263</v>
      </c>
      <c r="O55" s="141">
        <f t="shared" si="1"/>
        <v>43.3092669608113</v>
      </c>
      <c r="P55" s="117"/>
      <c r="Q55" s="3" t="s">
        <v>160</v>
      </c>
    </row>
    <row r="56" spans="1:17" s="1" customFormat="1" ht="15" customHeight="1" x14ac:dyDescent="0.2">
      <c r="A56" s="101">
        <f t="shared" si="0"/>
        <v>0.34239000000000003</v>
      </c>
      <c r="B56" s="210" t="s">
        <v>93</v>
      </c>
      <c r="C56" s="206">
        <v>0.52100000000000002</v>
      </c>
      <c r="D56" s="165">
        <v>0.34239000000000003</v>
      </c>
      <c r="E56" s="240">
        <f>IFERROR(D56/C56*100,0)</f>
        <v>65.717850287907879</v>
      </c>
      <c r="F56" s="230">
        <v>0.33330000000000004</v>
      </c>
      <c r="G56" s="83">
        <f>IFERROR(D56-F56,"")</f>
        <v>9.089999999999987E-3</v>
      </c>
      <c r="H56" s="329">
        <v>7.2</v>
      </c>
      <c r="I56" s="131">
        <v>6.8296199999999994</v>
      </c>
      <c r="J56" s="338">
        <f>IFERROR(I56/H56*100,"")</f>
        <v>94.855833333333322</v>
      </c>
      <c r="K56" s="240">
        <v>7.6759999999999993</v>
      </c>
      <c r="L56" s="255">
        <f>IFERROR(I56-K56,"")</f>
        <v>-0.84637999999999991</v>
      </c>
      <c r="M56" s="97">
        <f>IFERROR(IF(D56&gt;0,I56/D56*10,""),"")</f>
        <v>199.4690265486725</v>
      </c>
      <c r="N56" s="75">
        <f>IFERROR(IF(F56&gt;0,K56/F56*10,""),"")</f>
        <v>230.30303030303025</v>
      </c>
      <c r="O56" s="141">
        <f t="shared" si="1"/>
        <v>-30.834003754357752</v>
      </c>
      <c r="P56" s="117"/>
      <c r="Q56" s="3" t="s">
        <v>160</v>
      </c>
    </row>
    <row r="57" spans="1:17" s="1" customFormat="1" ht="15" customHeight="1" x14ac:dyDescent="0.2">
      <c r="A57" s="101">
        <f t="shared" si="0"/>
        <v>3.7370000000000001</v>
      </c>
      <c r="B57" s="210" t="s">
        <v>94</v>
      </c>
      <c r="C57" s="206">
        <v>4.6001799999999999</v>
      </c>
      <c r="D57" s="165">
        <v>3.7370000000000001</v>
      </c>
      <c r="E57" s="240">
        <f>IFERROR(D57/C57*100,0)</f>
        <v>81.235951636675082</v>
      </c>
      <c r="F57" s="230">
        <v>3.7834599999999998</v>
      </c>
      <c r="G57" s="83">
        <f>IFERROR(D57-F57,"")</f>
        <v>-4.6459999999999724E-2</v>
      </c>
      <c r="H57" s="314">
        <v>81.2</v>
      </c>
      <c r="I57" s="131">
        <v>100.798</v>
      </c>
      <c r="J57" s="338">
        <f>IFERROR(I57/H57*100,"")</f>
        <v>124.13546798029556</v>
      </c>
      <c r="K57" s="240">
        <v>72.47760000000001</v>
      </c>
      <c r="L57" s="255">
        <f>IFERROR(I57-K57,"")</f>
        <v>28.320399999999992</v>
      </c>
      <c r="M57" s="97">
        <f>IFERROR(IF(D57&gt;0,I57/D57*10,""),"")</f>
        <v>269.72972972972974</v>
      </c>
      <c r="N57" s="75">
        <f>IFERROR(IF(F57&gt;0,K57/F57*10,""),"")</f>
        <v>191.56433529097708</v>
      </c>
      <c r="O57" s="141">
        <f t="shared" si="1"/>
        <v>78.165394438752656</v>
      </c>
      <c r="P57" s="117"/>
      <c r="Q57" s="3" t="s">
        <v>160</v>
      </c>
    </row>
    <row r="58" spans="1:17" s="1" customFormat="1" ht="15" customHeight="1" x14ac:dyDescent="0.2">
      <c r="A58" s="101">
        <f t="shared" si="0"/>
        <v>4.7015500000000001</v>
      </c>
      <c r="B58" s="210" t="s">
        <v>57</v>
      </c>
      <c r="C58" s="206">
        <v>6.1175800000000002</v>
      </c>
      <c r="D58" s="165">
        <v>4.7015500000000001</v>
      </c>
      <c r="E58" s="240">
        <f>IFERROR(D58/C58*100,0)</f>
        <v>76.853102043618549</v>
      </c>
      <c r="F58" s="230">
        <v>5.5782299999999996</v>
      </c>
      <c r="G58" s="83">
        <f>IFERROR(D58-F58,"")</f>
        <v>-0.87667999999999946</v>
      </c>
      <c r="H58" s="308">
        <v>100.3</v>
      </c>
      <c r="I58" s="131">
        <v>73.343170000000001</v>
      </c>
      <c r="J58" s="338">
        <f>IFERROR(I58/H58*100,"")</f>
        <v>73.123798604187442</v>
      </c>
      <c r="K58" s="240">
        <v>69.662729999999996</v>
      </c>
      <c r="L58" s="243">
        <f>IFERROR(I58-K58,"")</f>
        <v>3.6804400000000044</v>
      </c>
      <c r="M58" s="97">
        <f>IFERROR(IF(D58&gt;0,I58/D58*10,""),"")</f>
        <v>155.99785177228785</v>
      </c>
      <c r="N58" s="75">
        <f>IFERROR(IF(F58&gt;0,K58/F58*10,""),"")</f>
        <v>124.88321564367192</v>
      </c>
      <c r="O58" s="141">
        <f t="shared" si="1"/>
        <v>31.114636128615928</v>
      </c>
      <c r="P58" s="117"/>
      <c r="Q58" s="3" t="s">
        <v>160</v>
      </c>
    </row>
    <row r="59" spans="1:17" s="1" customFormat="1" ht="15" customHeight="1" x14ac:dyDescent="0.2">
      <c r="A59" s="101">
        <f t="shared" si="0"/>
        <v>4.0804</v>
      </c>
      <c r="B59" s="210" t="s">
        <v>32</v>
      </c>
      <c r="C59" s="206">
        <v>5.7000500000000001</v>
      </c>
      <c r="D59" s="165">
        <v>4.0804</v>
      </c>
      <c r="E59" s="240">
        <f>IFERROR(D59/C59*100,0)</f>
        <v>71.585336970728335</v>
      </c>
      <c r="F59" s="230">
        <v>4.8328500000000005</v>
      </c>
      <c r="G59" s="83">
        <f>IFERROR(D59-F59,"")</f>
        <v>-0.75245000000000051</v>
      </c>
      <c r="H59" s="308">
        <v>120</v>
      </c>
      <c r="I59" s="131">
        <v>100.9495</v>
      </c>
      <c r="J59" s="338">
        <f>IFERROR(I59/H59*100,"")</f>
        <v>84.124583333333334</v>
      </c>
      <c r="K59" s="240">
        <v>98.75072999999999</v>
      </c>
      <c r="L59" s="243">
        <f>IFERROR(I59-K59,"")</f>
        <v>2.1987700000000103</v>
      </c>
      <c r="M59" s="97">
        <f>IFERROR(IF(D59&gt;0,I59/D59*10,""),"")</f>
        <v>247.4009900990099</v>
      </c>
      <c r="N59" s="75">
        <f>IFERROR(IF(F59&gt;0,K59/F59*10,""),"")</f>
        <v>204.33228840125389</v>
      </c>
      <c r="O59" s="141">
        <f t="shared" si="1"/>
        <v>43.068701697756012</v>
      </c>
      <c r="P59" s="117"/>
      <c r="Q59" s="3" t="s">
        <v>160</v>
      </c>
    </row>
    <row r="60" spans="1:17" s="1" customFormat="1" ht="15" customHeight="1" x14ac:dyDescent="0.2">
      <c r="A60" s="101">
        <f t="shared" si="0"/>
        <v>4.6712499999999997</v>
      </c>
      <c r="B60" s="210" t="s">
        <v>60</v>
      </c>
      <c r="C60" s="206">
        <v>5.4961099999999998</v>
      </c>
      <c r="D60" s="165">
        <v>4.6712499999999997</v>
      </c>
      <c r="E60" s="240">
        <f>IFERROR(D60/C60*100,0)</f>
        <v>84.991930656409707</v>
      </c>
      <c r="F60" s="230">
        <v>3.72993</v>
      </c>
      <c r="G60" s="83">
        <f>IFERROR(D60-F60,"")</f>
        <v>0.94131999999999971</v>
      </c>
      <c r="H60" s="308">
        <v>65.3</v>
      </c>
      <c r="I60" s="131">
        <v>75.717680000000001</v>
      </c>
      <c r="J60" s="338">
        <f>IFERROR(I60/H60*100,"")</f>
        <v>115.95356814701378</v>
      </c>
      <c r="K60" s="240">
        <v>56.356990000000003</v>
      </c>
      <c r="L60" s="243">
        <f>IFERROR(I60-K60,"")</f>
        <v>19.360689999999998</v>
      </c>
      <c r="M60" s="97">
        <f>IFERROR(IF(D60&gt;0,I60/D60*10,""),"")</f>
        <v>162.09297297297297</v>
      </c>
      <c r="N60" s="75">
        <f>IFERROR(IF(F60&gt;0,K60/F60*10,""),"")</f>
        <v>151.09396154887628</v>
      </c>
      <c r="O60" s="141">
        <f t="shared" si="1"/>
        <v>10.999011424096693</v>
      </c>
      <c r="P60" s="117"/>
      <c r="Q60" s="3" t="s">
        <v>160</v>
      </c>
    </row>
    <row r="61" spans="1:17" s="1" customFormat="1" ht="15" customHeight="1" x14ac:dyDescent="0.2">
      <c r="A61" s="101">
        <f t="shared" si="0"/>
        <v>0.97262999999999999</v>
      </c>
      <c r="B61" s="210" t="s">
        <v>33</v>
      </c>
      <c r="C61" s="206">
        <v>1.4285999999999999</v>
      </c>
      <c r="D61" s="165">
        <v>0.97262999999999999</v>
      </c>
      <c r="E61" s="240">
        <f>IFERROR(D61/C61*100,0)</f>
        <v>68.082738345233096</v>
      </c>
      <c r="F61" s="230">
        <v>0.97970000000000002</v>
      </c>
      <c r="G61" s="83">
        <f>IFERROR(D61-F61,"")</f>
        <v>-7.0700000000000207E-3</v>
      </c>
      <c r="H61" s="308">
        <v>24</v>
      </c>
      <c r="I61" s="131">
        <v>21.351400000000002</v>
      </c>
      <c r="J61" s="338">
        <f>IFERROR(I61/H61*100,"")</f>
        <v>88.964166666666671</v>
      </c>
      <c r="K61" s="240">
        <v>20.321200000000001</v>
      </c>
      <c r="L61" s="243">
        <f>IFERROR(I61-K61,"")</f>
        <v>1.0302000000000007</v>
      </c>
      <c r="M61" s="97">
        <f>IFERROR(IF(D61&gt;0,I61/D61*10,""),"")</f>
        <v>219.52232606438216</v>
      </c>
      <c r="N61" s="75">
        <f>IFERROR(IF(F61&gt;0,K61/F61*10,""),"")</f>
        <v>207.42268041237114</v>
      </c>
      <c r="O61" s="141">
        <f t="shared" si="1"/>
        <v>12.09964565201102</v>
      </c>
      <c r="P61" s="117"/>
      <c r="Q61" s="3" t="s">
        <v>160</v>
      </c>
    </row>
    <row r="62" spans="1:17" s="1" customFormat="1" ht="15" customHeight="1" x14ac:dyDescent="0.2">
      <c r="A62" s="101">
        <f t="shared" si="0"/>
        <v>11.918000000000001</v>
      </c>
      <c r="B62" s="210" t="s">
        <v>95</v>
      </c>
      <c r="C62" s="206">
        <v>15.49222</v>
      </c>
      <c r="D62" s="165">
        <v>11.918000000000001</v>
      </c>
      <c r="E62" s="240">
        <f>IFERROR(D62/C62*100,0)</f>
        <v>76.928935943331567</v>
      </c>
      <c r="F62" s="230">
        <v>14.357150000000001</v>
      </c>
      <c r="G62" s="83">
        <f>IFERROR(D62-F62,"")</f>
        <v>-2.4391499999999997</v>
      </c>
      <c r="H62" s="308">
        <v>423</v>
      </c>
      <c r="I62" s="131">
        <v>355.82300000000004</v>
      </c>
      <c r="J62" s="338">
        <f>IFERROR(I62/H62*100,"")</f>
        <v>84.11891252955084</v>
      </c>
      <c r="K62" s="240">
        <v>342.09709999999995</v>
      </c>
      <c r="L62" s="243">
        <f>IFERROR(I62-K62,"")</f>
        <v>13.725900000000081</v>
      </c>
      <c r="M62" s="97">
        <f>IFERROR(IF(D62&gt;0,I62/D62*10,""),"")</f>
        <v>298.5593220338983</v>
      </c>
      <c r="N62" s="75">
        <f>IFERROR(IF(F62&gt;0,K62/F62*10,""),"")</f>
        <v>238.27646851916984</v>
      </c>
      <c r="O62" s="141">
        <f t="shared" si="1"/>
        <v>60.282853514728458</v>
      </c>
      <c r="P62" s="117"/>
      <c r="Q62" s="3" t="s">
        <v>160</v>
      </c>
    </row>
    <row r="63" spans="1:17" s="1" customFormat="1" ht="15" customHeight="1" x14ac:dyDescent="0.2">
      <c r="A63" s="101">
        <f t="shared" si="0"/>
        <v>1.0968600000000002</v>
      </c>
      <c r="B63" s="210" t="s">
        <v>34</v>
      </c>
      <c r="C63" s="206">
        <v>1.4279999999999999</v>
      </c>
      <c r="D63" s="165">
        <v>1.0968600000000002</v>
      </c>
      <c r="E63" s="240">
        <f>IFERROR(D63/C63*100,0)</f>
        <v>76.810924369747909</v>
      </c>
      <c r="F63" s="230">
        <v>1.0089900000000001</v>
      </c>
      <c r="G63" s="83">
        <f>IFERROR(D63-F63,"")</f>
        <v>8.7870000000000115E-2</v>
      </c>
      <c r="H63" s="308">
        <v>32.6</v>
      </c>
      <c r="I63" s="131">
        <v>21.99578</v>
      </c>
      <c r="J63" s="338">
        <f>IFERROR(I63/H63*100,"")</f>
        <v>67.471717791411038</v>
      </c>
      <c r="K63" s="240">
        <v>23.295650000000002</v>
      </c>
      <c r="L63" s="243">
        <f>IFERROR(I63-K63,"")</f>
        <v>-1.2998700000000021</v>
      </c>
      <c r="M63" s="97">
        <f>IFERROR(IF(D63&gt;0,I63/D63*10,""),"")</f>
        <v>200.53406998158377</v>
      </c>
      <c r="N63" s="75">
        <f>IFERROR(IF(F63&gt;0,K63/F63*10,""),"")</f>
        <v>230.88088088088088</v>
      </c>
      <c r="O63" s="141">
        <f t="shared" si="1"/>
        <v>-30.346810899297111</v>
      </c>
      <c r="P63" s="117"/>
      <c r="Q63" s="3" t="s">
        <v>160</v>
      </c>
    </row>
    <row r="64" spans="1:17" s="1" customFormat="1" ht="15" customHeight="1" x14ac:dyDescent="0.2">
      <c r="A64" s="101">
        <f t="shared" si="0"/>
        <v>1.4392500000000001</v>
      </c>
      <c r="B64" s="210" t="s">
        <v>35</v>
      </c>
      <c r="C64" s="206">
        <v>2.0213800000000002</v>
      </c>
      <c r="D64" s="165">
        <v>1.4392500000000001</v>
      </c>
      <c r="E64" s="240">
        <f>IFERROR(D64/C64*100,0)</f>
        <v>71.201357488448494</v>
      </c>
      <c r="F64" s="230">
        <v>1.8806200000000002</v>
      </c>
      <c r="G64" s="84">
        <f>IFERROR(D64-F64,"")</f>
        <v>-0.44137000000000004</v>
      </c>
      <c r="H64" s="309">
        <v>51.5</v>
      </c>
      <c r="I64" s="131">
        <v>37.413429999999998</v>
      </c>
      <c r="J64" s="335">
        <f>IFERROR(I64/H64*100,"")</f>
        <v>72.647436893203874</v>
      </c>
      <c r="K64" s="240">
        <v>47.992170000000002</v>
      </c>
      <c r="L64" s="248">
        <f>IFERROR(I64-K64,"")</f>
        <v>-10.578740000000003</v>
      </c>
      <c r="M64" s="97">
        <f>IFERROR(IF(D64&gt;0,I64/D64*10,""),"")</f>
        <v>259.95087719298238</v>
      </c>
      <c r="N64" s="75">
        <f>IFERROR(IF(F64&gt;0,K64/F64*10,""),"")</f>
        <v>255.19334049409235</v>
      </c>
      <c r="O64" s="141">
        <f t="shared" si="1"/>
        <v>4.7575366988900214</v>
      </c>
      <c r="P64" s="117"/>
      <c r="Q64" s="3" t="s">
        <v>160</v>
      </c>
    </row>
    <row r="65" spans="1:17" s="1" customFormat="1" ht="15" customHeight="1" x14ac:dyDescent="0.2">
      <c r="A65" s="101">
        <f t="shared" si="0"/>
        <v>2.8360799999999999</v>
      </c>
      <c r="B65" s="205" t="s">
        <v>36</v>
      </c>
      <c r="C65" s="206">
        <v>4.0567000000000002</v>
      </c>
      <c r="D65" s="165">
        <v>2.8360799999999999</v>
      </c>
      <c r="E65" s="240">
        <f>IFERROR(D65/C65*100,0)</f>
        <v>69.911011413217636</v>
      </c>
      <c r="F65" s="230">
        <v>3.6632699999999998</v>
      </c>
      <c r="G65" s="83">
        <f>IFERROR(D65-F65,"")</f>
        <v>-0.82718999999999987</v>
      </c>
      <c r="H65" s="308">
        <v>125</v>
      </c>
      <c r="I65" s="131">
        <v>82.091790000000003</v>
      </c>
      <c r="J65" s="338">
        <f>IFERROR(I65/H65*100,"")</f>
        <v>65.673431999999991</v>
      </c>
      <c r="K65" s="240">
        <v>100.68084</v>
      </c>
      <c r="L65" s="243">
        <f>IFERROR(I65-K65,"")</f>
        <v>-18.58905</v>
      </c>
      <c r="M65" s="95">
        <f>IFERROR(IF(D65&gt;0,I65/D65*10,""),"")</f>
        <v>289.45512820512823</v>
      </c>
      <c r="N65" s="75">
        <f>IFERROR(IF(F65&gt;0,K65/F65*10,""),"")</f>
        <v>274.83870967741939</v>
      </c>
      <c r="O65" s="141">
        <f t="shared" si="1"/>
        <v>14.616418527708845</v>
      </c>
      <c r="P65" s="117"/>
      <c r="Q65" s="3" t="s">
        <v>160</v>
      </c>
    </row>
    <row r="66" spans="1:17" s="1" customFormat="1" ht="15" customHeight="1" x14ac:dyDescent="0.2">
      <c r="A66" s="101">
        <f t="shared" si="0"/>
        <v>0.61812</v>
      </c>
      <c r="B66" s="210" t="s">
        <v>37</v>
      </c>
      <c r="C66" s="206">
        <v>0.77669999999999995</v>
      </c>
      <c r="D66" s="165">
        <v>0.61812</v>
      </c>
      <c r="E66" s="240">
        <f>IFERROR(D66/C66*100,0)</f>
        <v>79.582850521436853</v>
      </c>
      <c r="F66" s="230">
        <v>0.64943000000000006</v>
      </c>
      <c r="G66" s="83">
        <f>IFERROR(D66-F66,"")</f>
        <v>-3.131000000000006E-2</v>
      </c>
      <c r="H66" s="308">
        <v>13.8</v>
      </c>
      <c r="I66" s="131">
        <v>12.2715</v>
      </c>
      <c r="J66" s="338">
        <f>IFERROR(I66/H66*100,"")</f>
        <v>88.923913043478251</v>
      </c>
      <c r="K66" s="240">
        <v>13.05627</v>
      </c>
      <c r="L66" s="243">
        <f>IFERROR(I66-K66,"")</f>
        <v>-0.78476999999999997</v>
      </c>
      <c r="M66" s="95">
        <f>IFERROR(IF(D66&gt;0,I66/D66*10,""),"")</f>
        <v>198.52941176470586</v>
      </c>
      <c r="N66" s="75">
        <f>IFERROR(IF(F66&gt;0,K66/F66*10,""),"")</f>
        <v>201.04199066874025</v>
      </c>
      <c r="O66" s="141">
        <f t="shared" si="1"/>
        <v>-2.5125789040343989</v>
      </c>
      <c r="P66" s="117"/>
      <c r="Q66" s="3" t="s">
        <v>160</v>
      </c>
    </row>
    <row r="67" spans="1:17" s="1" customFormat="1" ht="15" customHeight="1" x14ac:dyDescent="0.2">
      <c r="A67" s="101">
        <f t="shared" si="0"/>
        <v>1.3352200000000001</v>
      </c>
      <c r="B67" s="210" t="s">
        <v>38</v>
      </c>
      <c r="C67" s="206">
        <v>1.494</v>
      </c>
      <c r="D67" s="165">
        <v>1.3352200000000001</v>
      </c>
      <c r="E67" s="240">
        <f>IFERROR(D67/C67*100,0)</f>
        <v>89.372155287817947</v>
      </c>
      <c r="F67" s="230">
        <v>1.0382800000000001</v>
      </c>
      <c r="G67" s="83">
        <f>IFERROR(D67-F67,"")</f>
        <v>0.29693999999999998</v>
      </c>
      <c r="H67" s="308">
        <v>32</v>
      </c>
      <c r="I67" s="131">
        <v>26.540779999999998</v>
      </c>
      <c r="J67" s="338">
        <f>IFERROR(I67/H67*100,"")</f>
        <v>82.939937499999999</v>
      </c>
      <c r="K67" s="240">
        <v>17.596220000000002</v>
      </c>
      <c r="L67" s="243">
        <f>IFERROR(I67-K67,"")</f>
        <v>8.9445599999999956</v>
      </c>
      <c r="M67" s="95">
        <f>IFERROR(IF(D67&gt;0,I67/D67*10,""),"")</f>
        <v>198.77458396369136</v>
      </c>
      <c r="N67" s="75">
        <f>IFERROR(IF(F67&gt;0,K67/F67*10,""),"")</f>
        <v>169.47470817120626</v>
      </c>
      <c r="O67" s="141">
        <f t="shared" si="1"/>
        <v>29.299875792485096</v>
      </c>
      <c r="P67" s="117"/>
      <c r="Q67" s="3" t="s">
        <v>160</v>
      </c>
    </row>
    <row r="68" spans="1:17" s="13" customFormat="1" ht="15.75" x14ac:dyDescent="0.25">
      <c r="A68" s="101">
        <f t="shared" si="0"/>
        <v>32.525030000000001</v>
      </c>
      <c r="B68" s="211" t="s">
        <v>138</v>
      </c>
      <c r="C68" s="209">
        <v>33.119185000000002</v>
      </c>
      <c r="D68" s="227">
        <v>32.525030000000001</v>
      </c>
      <c r="E68" s="241">
        <f>IFERROR(D68/C68*100,0)</f>
        <v>98.206009598364204</v>
      </c>
      <c r="F68" s="229">
        <v>32.368480000000005</v>
      </c>
      <c r="G68" s="104">
        <f>IFERROR(D68-F68,"")</f>
        <v>0.15654999999999575</v>
      </c>
      <c r="H68" s="315">
        <v>661.7</v>
      </c>
      <c r="I68" s="296">
        <v>610.96617000000003</v>
      </c>
      <c r="J68" s="341">
        <f>IFERROR(I68/H68*100,"")</f>
        <v>92.332804896478777</v>
      </c>
      <c r="K68" s="241">
        <v>552.55282</v>
      </c>
      <c r="L68" s="256">
        <f>IFERROR(I68-K68,"")</f>
        <v>58.413350000000037</v>
      </c>
      <c r="M68" s="102">
        <f>IFERROR(IF(D68&gt;0,I68/D68*10,""),"")</f>
        <v>187.84492128062601</v>
      </c>
      <c r="N68" s="103">
        <f>IFERROR(IF(F68&gt;0,K68/F68*10,""),"")</f>
        <v>170.7070644033949</v>
      </c>
      <c r="O68" s="127">
        <f t="shared" si="1"/>
        <v>17.137856877231116</v>
      </c>
      <c r="P68" s="158"/>
      <c r="Q68" s="112" t="s">
        <v>160</v>
      </c>
    </row>
    <row r="69" spans="1:17" s="1" customFormat="1" ht="15.75" x14ac:dyDescent="0.2">
      <c r="A69" s="101">
        <f t="shared" si="0"/>
        <v>3.8379999999999996</v>
      </c>
      <c r="B69" s="210" t="s">
        <v>96</v>
      </c>
      <c r="C69" s="206">
        <v>3.879</v>
      </c>
      <c r="D69" s="165">
        <v>3.8379999999999996</v>
      </c>
      <c r="E69" s="240">
        <f>IFERROR(D69/C69*100,0)</f>
        <v>98.943026553235356</v>
      </c>
      <c r="F69" s="230">
        <v>3.6915499999999999</v>
      </c>
      <c r="G69" s="83">
        <f>IFERROR(D69-F69,"")</f>
        <v>0.14644999999999975</v>
      </c>
      <c r="H69" s="308">
        <v>77.900000000000006</v>
      </c>
      <c r="I69" s="131">
        <v>89.385000000000005</v>
      </c>
      <c r="J69" s="338">
        <f>IFERROR(I69/H69*100,"")</f>
        <v>114.74326059050064</v>
      </c>
      <c r="K69" s="240">
        <v>62.00188</v>
      </c>
      <c r="L69" s="243">
        <f>IFERROR(I69-K69,"")</f>
        <v>27.383120000000005</v>
      </c>
      <c r="M69" s="97">
        <f>IFERROR(IF(D69&gt;0,I69/D69*10,""),"")</f>
        <v>232.89473684210532</v>
      </c>
      <c r="N69" s="75">
        <f>IFERROR(IF(F69&gt;0,K69/F69*10,""),"")</f>
        <v>167.95622435020519</v>
      </c>
      <c r="O69" s="141">
        <f t="shared" si="1"/>
        <v>64.938512491900127</v>
      </c>
      <c r="P69" s="117"/>
      <c r="Q69" s="3" t="s">
        <v>160</v>
      </c>
    </row>
    <row r="70" spans="1:17" s="1" customFormat="1" ht="15.75" x14ac:dyDescent="0.2">
      <c r="A70" s="101">
        <f t="shared" ref="A70:A101" si="2">IF(OR(D70="",D70=0),"x",D70)</f>
        <v>13.61379</v>
      </c>
      <c r="B70" s="212" t="s">
        <v>39</v>
      </c>
      <c r="C70" s="206">
        <v>13.865159999999999</v>
      </c>
      <c r="D70" s="165">
        <v>13.61379</v>
      </c>
      <c r="E70" s="240">
        <f>IFERROR(D70/C70*100,0)</f>
        <v>98.187038591693138</v>
      </c>
      <c r="F70" s="230">
        <v>13.441079999999999</v>
      </c>
      <c r="G70" s="83">
        <f>IFERROR(D70-F70,"")</f>
        <v>0.17271000000000036</v>
      </c>
      <c r="H70" s="308">
        <v>252.7</v>
      </c>
      <c r="I70" s="131">
        <v>180.25470000000001</v>
      </c>
      <c r="J70" s="338">
        <f>IFERROR(I70/H70*100,"")</f>
        <v>71.331499802136932</v>
      </c>
      <c r="K70" s="240">
        <v>187.24895000000001</v>
      </c>
      <c r="L70" s="243">
        <f>IFERROR(I70-K70,"")</f>
        <v>-6.9942499999999939</v>
      </c>
      <c r="M70" s="97">
        <f>IFERROR(IF(D70&gt;0,I70/D70*10,""),"")</f>
        <v>132.40596483418653</v>
      </c>
      <c r="N70" s="75">
        <f>IFERROR(IF(F70&gt;0,K70/F70*10,""),"")</f>
        <v>139.31094078749626</v>
      </c>
      <c r="O70" s="141">
        <f t="shared" ref="O70:O101" si="3">IFERROR(M70-N70,0)</f>
        <v>-6.9049759533097301</v>
      </c>
      <c r="P70" s="117"/>
      <c r="Q70" s="3" t="s">
        <v>160</v>
      </c>
    </row>
    <row r="71" spans="1:17" s="1" customFormat="1" ht="15.75" x14ac:dyDescent="0.2">
      <c r="A71" s="101">
        <f t="shared" si="2"/>
        <v>8.098180000000001</v>
      </c>
      <c r="B71" s="210" t="s">
        <v>40</v>
      </c>
      <c r="C71" s="206">
        <v>8.1391249999999999</v>
      </c>
      <c r="D71" s="165">
        <v>8.098180000000001</v>
      </c>
      <c r="E71" s="240">
        <f>IFERROR(D71/C71*100,0)</f>
        <v>99.496936095710538</v>
      </c>
      <c r="F71" s="230">
        <v>8.2234199999999991</v>
      </c>
      <c r="G71" s="83">
        <f>IFERROR(D71-F71,"")</f>
        <v>-0.12523999999999802</v>
      </c>
      <c r="H71" s="308">
        <v>215</v>
      </c>
      <c r="I71" s="131">
        <v>235.97135</v>
      </c>
      <c r="J71" s="338">
        <f>IFERROR(I71/H71*100,"")</f>
        <v>109.75411627906976</v>
      </c>
      <c r="K71" s="240">
        <v>204.53004999999999</v>
      </c>
      <c r="L71" s="243">
        <f>IFERROR(I71-K71,"")</f>
        <v>31.441300000000012</v>
      </c>
      <c r="M71" s="97">
        <f>IFERROR(IF(D71&gt;0,I71/D71*10,""),"")</f>
        <v>291.38812671489143</v>
      </c>
      <c r="N71" s="75">
        <f>IFERROR(IF(F71&gt;0,K71/F71*10,""),"")</f>
        <v>248.7165315647261</v>
      </c>
      <c r="O71" s="141">
        <f t="shared" si="3"/>
        <v>42.671595150165331</v>
      </c>
      <c r="P71" s="117"/>
      <c r="Q71" s="3" t="s">
        <v>160</v>
      </c>
    </row>
    <row r="72" spans="1:17" s="1" customFormat="1" ht="15" hidden="1" customHeight="1" x14ac:dyDescent="0.2">
      <c r="A72" s="101" t="e">
        <f t="shared" si="2"/>
        <v>#VALUE!</v>
      </c>
      <c r="B72" s="210" t="s">
        <v>136</v>
      </c>
      <c r="C72" s="206">
        <v>6.7775000000000002E-2</v>
      </c>
      <c r="D72" s="165" t="e">
        <v>#VALUE!</v>
      </c>
      <c r="E72" s="240">
        <f>IFERROR(D72/C72*100,0)</f>
        <v>0</v>
      </c>
      <c r="F72" s="230" t="e">
        <v>#VALUE!</v>
      </c>
      <c r="G72" s="83" t="str">
        <f>IFERROR(D72-F72,"")</f>
        <v/>
      </c>
      <c r="H72" s="308"/>
      <c r="I72" s="131" t="e">
        <v>#VALUE!</v>
      </c>
      <c r="J72" s="338" t="str">
        <f>IFERROR(I72/H72*100,"")</f>
        <v/>
      </c>
      <c r="K72" s="240" t="e">
        <v>#VALUE!</v>
      </c>
      <c r="L72" s="24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3" t="s">
        <v>160</v>
      </c>
    </row>
    <row r="73" spans="1:17" s="1" customFormat="1" ht="15" hidden="1" customHeight="1" x14ac:dyDescent="0.2">
      <c r="A73" s="101" t="e">
        <f t="shared" si="2"/>
        <v>#VALUE!</v>
      </c>
      <c r="B73" s="210" t="s">
        <v>136</v>
      </c>
      <c r="C73" s="206">
        <v>3.875E-2</v>
      </c>
      <c r="D73" s="165" t="e">
        <v>#VALUE!</v>
      </c>
      <c r="E73" s="240">
        <f>IFERROR(D73/C73*100,0)</f>
        <v>0</v>
      </c>
      <c r="F73" s="230" t="e">
        <v>#VALUE!</v>
      </c>
      <c r="G73" s="83" t="str">
        <f>IFERROR(D73-F73,"")</f>
        <v/>
      </c>
      <c r="H73" s="308"/>
      <c r="I73" s="131" t="e">
        <v>#VALUE!</v>
      </c>
      <c r="J73" s="338" t="str">
        <f>IFERROR(I73/H73*100,"")</f>
        <v/>
      </c>
      <c r="K73" s="240" t="e">
        <v>#VALUE!</v>
      </c>
      <c r="L73" s="24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3" t="s">
        <v>160</v>
      </c>
    </row>
    <row r="74" spans="1:17" s="1" customFormat="1" ht="15.75" x14ac:dyDescent="0.2">
      <c r="A74" s="101">
        <f t="shared" si="2"/>
        <v>6.97506</v>
      </c>
      <c r="B74" s="210" t="s">
        <v>41</v>
      </c>
      <c r="C74" s="206">
        <v>7.2358999999999991</v>
      </c>
      <c r="D74" s="165">
        <v>6.97506</v>
      </c>
      <c r="E74" s="240">
        <f>IFERROR(D74/C74*100,0)</f>
        <v>96.395196174629291</v>
      </c>
      <c r="F74" s="230">
        <v>7.0124299999999993</v>
      </c>
      <c r="G74" s="83">
        <f>IFERROR(D74-F74,"")</f>
        <v>-3.7369999999999237E-2</v>
      </c>
      <c r="H74" s="308">
        <v>116.1</v>
      </c>
      <c r="I74" s="131">
        <v>105.35512</v>
      </c>
      <c r="J74" s="338">
        <f>IFERROR(I74/H74*100,"")</f>
        <v>90.745150732127485</v>
      </c>
      <c r="K74" s="240">
        <v>98.771940000000001</v>
      </c>
      <c r="L74" s="243">
        <f>IFERROR(I74-K74,"")</f>
        <v>6.5831799999999987</v>
      </c>
      <c r="M74" s="97">
        <f>IFERROR(IF(D74&gt;0,I74/D74*10,""),"")</f>
        <v>151.04546770923835</v>
      </c>
      <c r="N74" s="75">
        <f>IFERROR(IF(F74&gt;0,K74/F74*10,""),"")</f>
        <v>140.85265735272938</v>
      </c>
      <c r="O74" s="141">
        <f t="shared" si="3"/>
        <v>10.192810356508971</v>
      </c>
      <c r="P74" s="117"/>
      <c r="Q74" s="3" t="s">
        <v>160</v>
      </c>
    </row>
    <row r="75" spans="1:17" s="13" customFormat="1" ht="15.75" x14ac:dyDescent="0.25">
      <c r="A75" s="101">
        <f t="shared" si="2"/>
        <v>34.449080000000002</v>
      </c>
      <c r="B75" s="208" t="s">
        <v>42</v>
      </c>
      <c r="C75" s="209">
        <v>35.710169</v>
      </c>
      <c r="D75" s="227">
        <v>34.449080000000002</v>
      </c>
      <c r="E75" s="241">
        <f>IFERROR(D75/C75*100,0)</f>
        <v>96.468543736099377</v>
      </c>
      <c r="F75" s="231">
        <v>28.95468</v>
      </c>
      <c r="G75" s="98">
        <f>IFERROR(D75-F75,"")</f>
        <v>5.4944000000000024</v>
      </c>
      <c r="H75" s="236">
        <v>674.40211333333332</v>
      </c>
      <c r="I75" s="132">
        <v>717.92516999999998</v>
      </c>
      <c r="J75" s="78">
        <f>IFERROR(I75/H75*100,"")</f>
        <v>106.45357655413437</v>
      </c>
      <c r="K75" s="241">
        <v>598.66437000000008</v>
      </c>
      <c r="L75" s="247">
        <f>IFERROR(I75-K75,"")</f>
        <v>119.2607999999999</v>
      </c>
      <c r="M75" s="71">
        <f>IFERROR(IF(D75&gt;0,I75/D75*10,""),"")</f>
        <v>208.40184121027323</v>
      </c>
      <c r="N75" s="73">
        <f>IFERROR(IF(F75&gt;0,K75/F75*10,""),"")</f>
        <v>206.75910422771037</v>
      </c>
      <c r="O75" s="98">
        <f t="shared" si="3"/>
        <v>1.6427369825628659</v>
      </c>
      <c r="P75" s="158"/>
      <c r="Q75" s="112" t="s">
        <v>160</v>
      </c>
    </row>
    <row r="76" spans="1:17" s="1" customFormat="1" ht="15.75" x14ac:dyDescent="0.2">
      <c r="A76" s="101">
        <f t="shared" si="2"/>
        <v>0.10100000000000001</v>
      </c>
      <c r="B76" s="210" t="s">
        <v>139</v>
      </c>
      <c r="C76" s="206">
        <v>8.5029999999999994E-2</v>
      </c>
      <c r="D76" s="165">
        <v>0.10100000000000001</v>
      </c>
      <c r="E76" s="240">
        <f>IFERROR(D76/C76*100,0)</f>
        <v>118.78160649182644</v>
      </c>
      <c r="F76" s="230">
        <v>8.8880000000000001E-2</v>
      </c>
      <c r="G76" s="84">
        <f>IFERROR(D76-F76,"")</f>
        <v>1.2120000000000006E-2</v>
      </c>
      <c r="H76" s="309">
        <v>1.37</v>
      </c>
      <c r="I76" s="131">
        <v>1.1312000000000002</v>
      </c>
      <c r="J76" s="335">
        <f>IFERROR(I76/H76*100,"")</f>
        <v>82.569343065693431</v>
      </c>
      <c r="K76" s="240">
        <v>0.80901000000000001</v>
      </c>
      <c r="L76" s="248">
        <f>IFERROR(I76-K76,"")</f>
        <v>0.3221900000000002</v>
      </c>
      <c r="M76" s="97">
        <f>IFERROR(IF(D76&gt;0,I76/D76*10,""),"")</f>
        <v>112.00000000000001</v>
      </c>
      <c r="N76" s="75">
        <f>IFERROR(IF(F76&gt;0,K76/F76*10,""),"")</f>
        <v>91.022727272727266</v>
      </c>
      <c r="O76" s="141">
        <f t="shared" si="3"/>
        <v>20.977272727272748</v>
      </c>
      <c r="P76" s="117"/>
      <c r="Q76" s="3" t="s">
        <v>160</v>
      </c>
    </row>
    <row r="77" spans="1:17" s="1" customFormat="1" ht="15.75" x14ac:dyDescent="0.2">
      <c r="A77" s="101">
        <f t="shared" si="2"/>
        <v>0.54944000000000004</v>
      </c>
      <c r="B77" s="210" t="s">
        <v>140</v>
      </c>
      <c r="C77" s="206">
        <v>0.54437999999999998</v>
      </c>
      <c r="D77" s="165">
        <v>0.54944000000000004</v>
      </c>
      <c r="E77" s="240">
        <f>IFERROR(D77/C77*100,0)</f>
        <v>100.92949777728795</v>
      </c>
      <c r="F77" s="230">
        <v>0.47671999999999998</v>
      </c>
      <c r="G77" s="84">
        <f>IFERROR(D77-F77,"")</f>
        <v>7.2720000000000062E-2</v>
      </c>
      <c r="H77" s="309">
        <v>7.9</v>
      </c>
      <c r="I77" s="131">
        <v>6.0246500000000003</v>
      </c>
      <c r="J77" s="335">
        <f>IFERROR(I77/H77*100,"")</f>
        <v>76.26139240506329</v>
      </c>
      <c r="K77" s="240">
        <v>5.2772499999999996</v>
      </c>
      <c r="L77" s="248">
        <f>IFERROR(I77-K77,"")</f>
        <v>0.74740000000000073</v>
      </c>
      <c r="M77" s="97">
        <f>IFERROR(IF(D77&gt;0,I77/D77*10,""),"")</f>
        <v>109.65073529411765</v>
      </c>
      <c r="N77" s="75">
        <f>IFERROR(IF(F77&gt;0,K77/F77*10,""),"")</f>
        <v>110.69915254237287</v>
      </c>
      <c r="O77" s="141">
        <f t="shared" si="3"/>
        <v>-1.0484172482552196</v>
      </c>
      <c r="P77" s="117"/>
      <c r="Q77" s="3" t="s">
        <v>160</v>
      </c>
    </row>
    <row r="78" spans="1:17" s="1" customFormat="1" ht="15.75" x14ac:dyDescent="0.2">
      <c r="A78" s="101">
        <f t="shared" si="2"/>
        <v>0.37875000000000003</v>
      </c>
      <c r="B78" s="210" t="s">
        <v>141</v>
      </c>
      <c r="C78" s="206">
        <v>0.437699</v>
      </c>
      <c r="D78" s="165">
        <v>0.37875000000000003</v>
      </c>
      <c r="E78" s="240">
        <f>IFERROR(D78/C78*100,0)</f>
        <v>86.53206884182967</v>
      </c>
      <c r="F78" s="230">
        <v>0.31309999999999999</v>
      </c>
      <c r="G78" s="83">
        <f>IFERROR(D78-F78,"")</f>
        <v>6.5650000000000042E-2</v>
      </c>
      <c r="H78" s="308">
        <v>4.04</v>
      </c>
      <c r="I78" s="131">
        <v>3.7117499999999999</v>
      </c>
      <c r="J78" s="338">
        <f>IFERROR(I78/H78*100,"")</f>
        <v>91.875</v>
      </c>
      <c r="K78" s="240">
        <v>2.9795000000000003</v>
      </c>
      <c r="L78" s="243">
        <f>IFERROR(I78-K78,"")</f>
        <v>0.73224999999999962</v>
      </c>
      <c r="M78" s="97">
        <f>IFERROR(IF(D78&gt;0,I78/D78*10,""),"")</f>
        <v>97.999999999999986</v>
      </c>
      <c r="N78" s="75">
        <f>IFERROR(IF(F78&gt;0,K78/F78*10,""),"")</f>
        <v>95.161290322580655</v>
      </c>
      <c r="O78" s="141">
        <f t="shared" si="3"/>
        <v>2.838709677419331</v>
      </c>
      <c r="P78" s="117"/>
      <c r="Q78" s="3" t="s">
        <v>160</v>
      </c>
    </row>
    <row r="79" spans="1:17" s="1" customFormat="1" ht="15.75" x14ac:dyDescent="0.2">
      <c r="A79" s="101">
        <f t="shared" si="2"/>
        <v>4.6459999999999999</v>
      </c>
      <c r="B79" s="210" t="s">
        <v>43</v>
      </c>
      <c r="C79" s="206">
        <v>4.6704699999999999</v>
      </c>
      <c r="D79" s="165">
        <v>4.6459999999999999</v>
      </c>
      <c r="E79" s="240">
        <f>IFERROR(D79/C79*100,0)</f>
        <v>99.476069860206778</v>
      </c>
      <c r="F79" s="230">
        <v>3.1017100000000002</v>
      </c>
      <c r="G79" s="83">
        <f>IFERROR(D79-F79,"")</f>
        <v>1.5442899999999997</v>
      </c>
      <c r="H79" s="308">
        <v>79</v>
      </c>
      <c r="I79" s="131">
        <v>83.930999999999997</v>
      </c>
      <c r="J79" s="338">
        <f>IFERROR(I79/H79*100,"")</f>
        <v>106.24177215189874</v>
      </c>
      <c r="K79" s="240">
        <v>54.706649999999996</v>
      </c>
      <c r="L79" s="243">
        <f>IFERROR(I79-K79,"")</f>
        <v>29.224350000000001</v>
      </c>
      <c r="M79" s="97">
        <f>IFERROR(IF(D79&gt;0,I79/D79*10,""),"")</f>
        <v>180.65217391304347</v>
      </c>
      <c r="N79" s="75">
        <f>IFERROR(IF(F79&gt;0,K79/F79*10,""),"")</f>
        <v>176.37577336372516</v>
      </c>
      <c r="O79" s="141">
        <f t="shared" si="3"/>
        <v>4.2764005493183106</v>
      </c>
      <c r="P79" s="117"/>
      <c r="Q79" s="3" t="s">
        <v>160</v>
      </c>
    </row>
    <row r="80" spans="1:17" s="1" customFormat="1" ht="15.75" x14ac:dyDescent="0.2">
      <c r="A80" s="101">
        <f t="shared" si="2"/>
        <v>5.20655</v>
      </c>
      <c r="B80" s="210" t="s">
        <v>44</v>
      </c>
      <c r="C80" s="206">
        <v>6.09971</v>
      </c>
      <c r="D80" s="165">
        <v>5.20655</v>
      </c>
      <c r="E80" s="240">
        <f>IFERROR(D80/C80*100,0)</f>
        <v>85.357336660267464</v>
      </c>
      <c r="F80" s="230">
        <v>4.3985500000000002</v>
      </c>
      <c r="G80" s="83">
        <f>IFERROR(D80-F80,"")</f>
        <v>0.80799999999999983</v>
      </c>
      <c r="H80" s="308">
        <v>112.59211333333334</v>
      </c>
      <c r="I80" s="131">
        <v>99.755679999999998</v>
      </c>
      <c r="J80" s="338">
        <f>IFERROR(I80/H80*100,"")</f>
        <v>88.599171866211819</v>
      </c>
      <c r="K80" s="240">
        <v>85.371259999999992</v>
      </c>
      <c r="L80" s="243">
        <f>IFERROR(I80-K80,"")</f>
        <v>14.384420000000006</v>
      </c>
      <c r="M80" s="97">
        <f>IFERROR(IF(D80&gt;0,I80/D80*10,""),"")</f>
        <v>191.59650824442286</v>
      </c>
      <c r="N80" s="75">
        <f>IFERROR(IF(F80&gt;0,K80/F80*10,""),"")</f>
        <v>194.08955223880594</v>
      </c>
      <c r="O80" s="141">
        <f t="shared" si="3"/>
        <v>-2.493043994383072</v>
      </c>
      <c r="P80" s="117"/>
      <c r="Q80" s="3" t="s">
        <v>160</v>
      </c>
    </row>
    <row r="81" spans="1:17" s="1" customFormat="1" ht="15" hidden="1" customHeight="1" x14ac:dyDescent="0.2">
      <c r="A81" s="101" t="e">
        <f t="shared" si="2"/>
        <v>#VALUE!</v>
      </c>
      <c r="B81" s="210" t="s">
        <v>136</v>
      </c>
      <c r="C81" s="206">
        <v>0</v>
      </c>
      <c r="D81" s="165" t="e">
        <v>#VALUE!</v>
      </c>
      <c r="E81" s="240">
        <f>IFERROR(D81/C81*100,0)</f>
        <v>0</v>
      </c>
      <c r="F81" s="230" t="e">
        <v>#VALUE!</v>
      </c>
      <c r="G81" s="83" t="str">
        <f>IFERROR(D81-F81,"")</f>
        <v/>
      </c>
      <c r="H81" s="308"/>
      <c r="I81" s="131" t="e">
        <v>#VALUE!</v>
      </c>
      <c r="J81" s="338" t="str">
        <f>IFERROR(I81/H81*100,"")</f>
        <v/>
      </c>
      <c r="K81" s="240" t="e">
        <v>#VALUE!</v>
      </c>
      <c r="L81" s="24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3" t="s">
        <v>160</v>
      </c>
    </row>
    <row r="82" spans="1:17" s="1" customFormat="1" ht="15" hidden="1" customHeight="1" x14ac:dyDescent="0.2">
      <c r="A82" s="101" t="e">
        <f t="shared" si="2"/>
        <v>#VALUE!</v>
      </c>
      <c r="B82" s="210" t="s">
        <v>136</v>
      </c>
      <c r="C82" s="206">
        <v>0</v>
      </c>
      <c r="D82" s="165" t="e">
        <v>#VALUE!</v>
      </c>
      <c r="E82" s="240">
        <f>IFERROR(D82/C82*100,0)</f>
        <v>0</v>
      </c>
      <c r="F82" s="230" t="e">
        <v>#VALUE!</v>
      </c>
      <c r="G82" s="83" t="str">
        <f>IFERROR(D82-F82,"")</f>
        <v/>
      </c>
      <c r="H82" s="308"/>
      <c r="I82" s="131" t="e">
        <v>#VALUE!</v>
      </c>
      <c r="J82" s="338" t="str">
        <f>IFERROR(I82/H82*100,"")</f>
        <v/>
      </c>
      <c r="K82" s="240" t="e">
        <v>#VALUE!</v>
      </c>
      <c r="L82" s="24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3" t="s">
        <v>160</v>
      </c>
    </row>
    <row r="83" spans="1:17" s="1" customFormat="1" ht="15.75" x14ac:dyDescent="0.2">
      <c r="A83" s="101">
        <f t="shared" si="2"/>
        <v>4.0995900000000001</v>
      </c>
      <c r="B83" s="210" t="s">
        <v>45</v>
      </c>
      <c r="C83" s="206">
        <v>4.2629000000000001</v>
      </c>
      <c r="D83" s="165">
        <v>4.0995900000000001</v>
      </c>
      <c r="E83" s="240">
        <f>IFERROR(D83/C83*100,0)</f>
        <v>96.169039855497431</v>
      </c>
      <c r="F83" s="230">
        <v>3.18554</v>
      </c>
      <c r="G83" s="83">
        <f>IFERROR(D83-F83,"")</f>
        <v>0.91405000000000003</v>
      </c>
      <c r="H83" s="308">
        <v>65.8</v>
      </c>
      <c r="I83" s="131">
        <v>83.503770000000003</v>
      </c>
      <c r="J83" s="338">
        <f>IFERROR(I83/H83*100,"")</f>
        <v>126.9054255319149</v>
      </c>
      <c r="K83" s="240">
        <v>56.228719999999996</v>
      </c>
      <c r="L83" s="243">
        <f>IFERROR(I83-K83,"")</f>
        <v>27.275050000000007</v>
      </c>
      <c r="M83" s="97">
        <f>IFERROR(IF(D83&gt;0,I83/D83*10,""),"")</f>
        <v>203.68810051736884</v>
      </c>
      <c r="N83" s="75">
        <f>IFERROR(IF(F83&gt;0,K83/F83*10,""),"")</f>
        <v>176.51236525047557</v>
      </c>
      <c r="O83" s="141">
        <f t="shared" si="3"/>
        <v>27.17573526689327</v>
      </c>
      <c r="P83" s="117"/>
      <c r="Q83" s="3" t="s">
        <v>160</v>
      </c>
    </row>
    <row r="84" spans="1:17" s="1" customFormat="1" ht="15" hidden="1" customHeight="1" x14ac:dyDescent="0.2">
      <c r="A84" s="101" t="e">
        <f t="shared" si="2"/>
        <v>#VALUE!</v>
      </c>
      <c r="B84" s="210" t="s">
        <v>136</v>
      </c>
      <c r="C84" s="206">
        <v>0</v>
      </c>
      <c r="D84" s="165" t="e">
        <v>#VALUE!</v>
      </c>
      <c r="E84" s="240">
        <f>IFERROR(D84/C84*100,0)</f>
        <v>0</v>
      </c>
      <c r="F84" s="230" t="e">
        <v>#VALUE!</v>
      </c>
      <c r="G84" s="83" t="str">
        <f>IFERROR(D84-F84,"")</f>
        <v/>
      </c>
      <c r="H84" s="308"/>
      <c r="I84" s="131" t="e">
        <v>#VALUE!</v>
      </c>
      <c r="J84" s="338" t="str">
        <f>IFERROR(I84/H84*100,"")</f>
        <v/>
      </c>
      <c r="K84" s="240" t="e">
        <v>#VALUE!</v>
      </c>
      <c r="L84" s="24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3" t="s">
        <v>160</v>
      </c>
    </row>
    <row r="85" spans="1:17" s="1" customFormat="1" ht="15.75" x14ac:dyDescent="0.2">
      <c r="A85" s="101">
        <f t="shared" si="2"/>
        <v>8.7667999999999999</v>
      </c>
      <c r="B85" s="210" t="s">
        <v>46</v>
      </c>
      <c r="C85" s="206">
        <v>8.7020999999999997</v>
      </c>
      <c r="D85" s="165">
        <v>8.7667999999999999</v>
      </c>
      <c r="E85" s="240">
        <f>IFERROR(D85/C85*100,0)</f>
        <v>100.74349869571712</v>
      </c>
      <c r="F85" s="230">
        <v>7.9093100000000005</v>
      </c>
      <c r="G85" s="83">
        <f>IFERROR(D85-F85,"")</f>
        <v>0.85748999999999942</v>
      </c>
      <c r="H85" s="308">
        <v>170.6</v>
      </c>
      <c r="I85" s="131">
        <v>200.45167000000001</v>
      </c>
      <c r="J85" s="338">
        <f>IFERROR(I85/H85*100,"")</f>
        <v>117.49804806565065</v>
      </c>
      <c r="K85" s="240">
        <v>160.12237000000002</v>
      </c>
      <c r="L85" s="243">
        <f>IFERROR(I85-K85,"")</f>
        <v>40.329299999999989</v>
      </c>
      <c r="M85" s="97">
        <f>IFERROR(IF(D85&gt;0,I85/D85*10,""),"")</f>
        <v>228.64861751152074</v>
      </c>
      <c r="N85" s="75">
        <f>IFERROR(IF(F85&gt;0,K85/F85*10,""),"")</f>
        <v>202.44796322308773</v>
      </c>
      <c r="O85" s="141">
        <f t="shared" si="3"/>
        <v>26.200654288433014</v>
      </c>
      <c r="P85" s="117"/>
      <c r="Q85" s="3" t="s">
        <v>160</v>
      </c>
    </row>
    <row r="86" spans="1:17" s="1" customFormat="1" ht="15.75" x14ac:dyDescent="0.2">
      <c r="A86" s="101">
        <f t="shared" si="2"/>
        <v>3.4127900000000002</v>
      </c>
      <c r="B86" s="210" t="s">
        <v>47</v>
      </c>
      <c r="C86" s="206">
        <v>3.4093100000000001</v>
      </c>
      <c r="D86" s="165">
        <v>3.4127900000000002</v>
      </c>
      <c r="E86" s="240">
        <f>IFERROR(D86/C86*100,0)</f>
        <v>100.10207344008026</v>
      </c>
      <c r="F86" s="230">
        <v>2.7572999999999999</v>
      </c>
      <c r="G86" s="83">
        <f>IFERROR(D86-F86,"")</f>
        <v>0.65549000000000035</v>
      </c>
      <c r="H86" s="308">
        <v>63</v>
      </c>
      <c r="I86" s="131">
        <v>62.056420000000003</v>
      </c>
      <c r="J86" s="338">
        <f>IFERROR(I86/H86*100,"")</f>
        <v>98.502253968253967</v>
      </c>
      <c r="K86" s="240">
        <v>57.267000000000003</v>
      </c>
      <c r="L86" s="243">
        <f>IFERROR(I86-K86,"")</f>
        <v>4.7894199999999998</v>
      </c>
      <c r="M86" s="97">
        <f>IFERROR(IF(D86&gt;0,I86/D86*10,""),"")</f>
        <v>181.83486238532109</v>
      </c>
      <c r="N86" s="75">
        <f>IFERROR(IF(F86&gt;0,K86/F86*10,""),"")</f>
        <v>207.69230769230771</v>
      </c>
      <c r="O86" s="141">
        <f t="shared" si="3"/>
        <v>-25.857445306986619</v>
      </c>
      <c r="P86" s="117"/>
      <c r="Q86" s="3" t="s">
        <v>160</v>
      </c>
    </row>
    <row r="87" spans="1:17" s="1" customFormat="1" ht="15.75" x14ac:dyDescent="0.2">
      <c r="A87" s="101">
        <f t="shared" si="2"/>
        <v>5.7570000000000006</v>
      </c>
      <c r="B87" s="210" t="s">
        <v>48</v>
      </c>
      <c r="C87" s="206">
        <v>5.9634400000000003</v>
      </c>
      <c r="D87" s="165">
        <v>5.7570000000000006</v>
      </c>
      <c r="E87" s="240">
        <f>IFERROR(D87/C87*100,0)</f>
        <v>96.538239673745366</v>
      </c>
      <c r="F87" s="230">
        <v>5.3025000000000002</v>
      </c>
      <c r="G87" s="83">
        <f>IFERROR(D87-F87,"")</f>
        <v>0.45450000000000035</v>
      </c>
      <c r="H87" s="308">
        <v>140</v>
      </c>
      <c r="I87" s="131">
        <v>145.94499999999999</v>
      </c>
      <c r="J87" s="338">
        <f>IFERROR(I87/H87*100,"")</f>
        <v>104.24642857142857</v>
      </c>
      <c r="K87" s="240">
        <v>146.44999999999999</v>
      </c>
      <c r="L87" s="243">
        <f>IFERROR(I87-K87,"")</f>
        <v>-0.50499999999999545</v>
      </c>
      <c r="M87" s="97">
        <f>IFERROR(IF(D87&gt;0,I87/D87*10,""),"")</f>
        <v>253.50877192982452</v>
      </c>
      <c r="N87" s="75">
        <f>IFERROR(IF(F87&gt;0,K87/F87*10,""),"")</f>
        <v>276.19047619047615</v>
      </c>
      <c r="O87" s="141">
        <f t="shared" si="3"/>
        <v>-22.681704260651628</v>
      </c>
      <c r="P87" s="117"/>
      <c r="Q87" s="3" t="s">
        <v>160</v>
      </c>
    </row>
    <row r="88" spans="1:17" s="1" customFormat="1" ht="15.75" x14ac:dyDescent="0.2">
      <c r="A88" s="101">
        <f t="shared" si="2"/>
        <v>1.5311600000000001</v>
      </c>
      <c r="B88" s="205" t="s">
        <v>49</v>
      </c>
      <c r="C88" s="206">
        <v>1.5351300000000001</v>
      </c>
      <c r="D88" s="165">
        <v>1.5311600000000001</v>
      </c>
      <c r="E88" s="240">
        <f>IFERROR(D88/C88*100,0)</f>
        <v>99.741389980001699</v>
      </c>
      <c r="F88" s="230">
        <v>1.4210700000000001</v>
      </c>
      <c r="G88" s="83">
        <f>IFERROR(D88-F88,"")</f>
        <v>0.11009000000000002</v>
      </c>
      <c r="H88" s="308">
        <v>30.1</v>
      </c>
      <c r="I88" s="131">
        <v>31.41403</v>
      </c>
      <c r="J88" s="338">
        <f>IFERROR(I88/H88*100,"")</f>
        <v>104.36554817275747</v>
      </c>
      <c r="K88" s="240">
        <v>29.45261</v>
      </c>
      <c r="L88" s="243">
        <f>IFERROR(I88-K88,"")</f>
        <v>1.9614200000000004</v>
      </c>
      <c r="M88" s="95">
        <f>IFERROR(IF(D88&gt;0,I88/D88*10,""),"")</f>
        <v>205.16490765171505</v>
      </c>
      <c r="N88" s="75">
        <f>IFERROR(IF(F88&gt;0,K88/F88*10,""),"")</f>
        <v>207.25657427149966</v>
      </c>
      <c r="O88" s="141">
        <f t="shared" si="3"/>
        <v>-2.0916666197846041</v>
      </c>
      <c r="P88" s="117"/>
      <c r="Q88" s="3" t="s">
        <v>160</v>
      </c>
    </row>
    <row r="89" spans="1:17" s="13" customFormat="1" ht="15.75" x14ac:dyDescent="0.25">
      <c r="A89" s="101">
        <f t="shared" si="2"/>
        <v>11.654390000000001</v>
      </c>
      <c r="B89" s="208" t="s">
        <v>50</v>
      </c>
      <c r="C89" s="209">
        <v>14.8469704</v>
      </c>
      <c r="D89" s="227">
        <v>11.654390000000001</v>
      </c>
      <c r="E89" s="241">
        <f>IFERROR(D89/C89*100,0)</f>
        <v>78.496755135983847</v>
      </c>
      <c r="F89" s="231">
        <v>12.419970000000003</v>
      </c>
      <c r="G89" s="98">
        <f>IFERROR(D89-F89,"")</f>
        <v>-0.7655800000000017</v>
      </c>
      <c r="H89" s="236">
        <v>235.65000000000003</v>
      </c>
      <c r="I89" s="132">
        <v>193.87656999999999</v>
      </c>
      <c r="J89" s="78">
        <f>IFERROR(I89/H89*100,"")</f>
        <v>82.273104179927842</v>
      </c>
      <c r="K89" s="78">
        <v>201.03242000000003</v>
      </c>
      <c r="L89" s="232">
        <f>IFERROR(I89-K89,"")</f>
        <v>-7.1558500000000436</v>
      </c>
      <c r="M89" s="71">
        <f>IFERROR(IF(D89&gt;0,I89/D89*10,""),"")</f>
        <v>166.35497010139522</v>
      </c>
      <c r="N89" s="73">
        <f>IFERROR(IF(F89&gt;0,K89/F89*10,""),"")</f>
        <v>161.86224282345285</v>
      </c>
      <c r="O89" s="98">
        <f t="shared" si="3"/>
        <v>4.4927272779423788</v>
      </c>
      <c r="P89" s="158"/>
      <c r="Q89" s="112" t="s">
        <v>160</v>
      </c>
    </row>
    <row r="90" spans="1:17" s="1" customFormat="1" ht="15.75" x14ac:dyDescent="0.2">
      <c r="A90" s="101">
        <f t="shared" si="2"/>
        <v>1.3776400000000002</v>
      </c>
      <c r="B90" s="210" t="s">
        <v>97</v>
      </c>
      <c r="C90" s="206">
        <v>1.38144</v>
      </c>
      <c r="D90" s="165">
        <v>1.3776400000000002</v>
      </c>
      <c r="E90" s="240">
        <f>IFERROR(D90/C90*100,0)</f>
        <v>99.724924716238135</v>
      </c>
      <c r="F90" s="230">
        <v>1.2029100000000001</v>
      </c>
      <c r="G90" s="84">
        <f>IFERROR(D90-F90,"")</f>
        <v>0.17473000000000005</v>
      </c>
      <c r="H90" s="309">
        <v>24.6</v>
      </c>
      <c r="I90" s="131">
        <v>27.041740000000001</v>
      </c>
      <c r="J90" s="335">
        <f>IFERROR(I90/H90*100,"")</f>
        <v>109.92577235772359</v>
      </c>
      <c r="K90" s="240">
        <v>27.07507</v>
      </c>
      <c r="L90" s="248">
        <f>IFERROR(I90-K90,"")</f>
        <v>-3.3329999999999416E-2</v>
      </c>
      <c r="M90" s="97">
        <f>IFERROR(IF(D90&gt;0,I90/D90*10,""),"")</f>
        <v>196.29032258064512</v>
      </c>
      <c r="N90" s="75">
        <f>IFERROR(IF(F90&gt;0,K90/F90*10,""),"")</f>
        <v>225.07976490344245</v>
      </c>
      <c r="O90" s="141">
        <f t="shared" si="3"/>
        <v>-28.789442322797328</v>
      </c>
      <c r="P90" s="117"/>
      <c r="Q90" s="3" t="s">
        <v>160</v>
      </c>
    </row>
    <row r="91" spans="1:17" s="1" customFormat="1" ht="15.75" x14ac:dyDescent="0.2">
      <c r="A91" s="101">
        <f t="shared" si="2"/>
        <v>2.33209</v>
      </c>
      <c r="B91" s="210" t="s">
        <v>98</v>
      </c>
      <c r="C91" s="206">
        <v>2.3094399999999999</v>
      </c>
      <c r="D91" s="165">
        <v>2.33209</v>
      </c>
      <c r="E91" s="240">
        <f>IFERROR(D91/C91*100,0)</f>
        <v>100.98075723985036</v>
      </c>
      <c r="F91" s="230">
        <v>2.2482600000000001</v>
      </c>
      <c r="G91" s="83">
        <f>IFERROR(D91-F91,"")</f>
        <v>8.3829999999999849E-2</v>
      </c>
      <c r="H91" s="308">
        <v>23.06</v>
      </c>
      <c r="I91" s="131">
        <v>21.869529999999997</v>
      </c>
      <c r="J91" s="338">
        <f>IFERROR(I91/H91*100,"")</f>
        <v>94.837510841283603</v>
      </c>
      <c r="K91" s="240">
        <v>19.30817</v>
      </c>
      <c r="L91" s="243">
        <f>IFERROR(I91-K91,"")</f>
        <v>2.561359999999997</v>
      </c>
      <c r="M91" s="97">
        <f>IFERROR(IF(D91&gt;0,I91/D91*10,""),"")</f>
        <v>93.776526634906872</v>
      </c>
      <c r="N91" s="75">
        <f>IFERROR(IF(F91&gt;0,K91/F91*10,""),"")</f>
        <v>85.880503144654085</v>
      </c>
      <c r="O91" s="141">
        <f t="shared" si="3"/>
        <v>7.8960234902527873</v>
      </c>
      <c r="P91" s="117"/>
      <c r="Q91" s="3" t="s">
        <v>160</v>
      </c>
    </row>
    <row r="92" spans="1:17" s="1" customFormat="1" ht="15.75" x14ac:dyDescent="0.2">
      <c r="A92" s="101">
        <f t="shared" si="2"/>
        <v>0.80598000000000003</v>
      </c>
      <c r="B92" s="210" t="s">
        <v>61</v>
      </c>
      <c r="C92" s="206">
        <v>1.00396</v>
      </c>
      <c r="D92" s="165">
        <v>0.80598000000000003</v>
      </c>
      <c r="E92" s="240">
        <f>IFERROR(D92/C92*100,0)</f>
        <v>80.280090840272521</v>
      </c>
      <c r="F92" s="230">
        <v>0.80598000000000003</v>
      </c>
      <c r="G92" s="83">
        <f>IFERROR(D92-F92,"")</f>
        <v>0</v>
      </c>
      <c r="H92" s="308">
        <v>10.42</v>
      </c>
      <c r="I92" s="131">
        <v>9.3152300000000015</v>
      </c>
      <c r="J92" s="338">
        <f>IFERROR(I92/H92*100,"")</f>
        <v>89.397600767754341</v>
      </c>
      <c r="K92" s="240">
        <v>9.7343799999999998</v>
      </c>
      <c r="L92" s="243">
        <f>IFERROR(I92-K92,"")</f>
        <v>-0.41914999999999836</v>
      </c>
      <c r="M92" s="97">
        <f>IFERROR(IF(D92&gt;0,I92/D92*10,""),"")</f>
        <v>115.5764411027569</v>
      </c>
      <c r="N92" s="75">
        <f>IFERROR(IF(F92&gt;0,K92/F92*10,""),"")</f>
        <v>120.77694235588972</v>
      </c>
      <c r="O92" s="141">
        <f t="shared" si="3"/>
        <v>-5.2005012531328134</v>
      </c>
      <c r="P92" s="117"/>
      <c r="Q92" s="3" t="s">
        <v>160</v>
      </c>
    </row>
    <row r="93" spans="1:17" s="1" customFormat="1" ht="15" hidden="1" customHeight="1" x14ac:dyDescent="0.2">
      <c r="A93" s="101" t="e">
        <f t="shared" si="2"/>
        <v>#VALUE!</v>
      </c>
      <c r="B93" s="210" t="s">
        <v>136</v>
      </c>
      <c r="C93" s="206">
        <v>0</v>
      </c>
      <c r="D93" s="165" t="e">
        <v>#VALUE!</v>
      </c>
      <c r="E93" s="240">
        <f>IFERROR(D93/C93*100,0)</f>
        <v>0</v>
      </c>
      <c r="F93" s="230" t="e">
        <v>#VALUE!</v>
      </c>
      <c r="G93" s="84" t="str">
        <f>IFERROR(D93-F93,"")</f>
        <v/>
      </c>
      <c r="H93" s="309"/>
      <c r="I93" s="131" t="e">
        <v>#VALUE!</v>
      </c>
      <c r="J93" s="335" t="str">
        <f>IFERROR(I93/H93*100,"")</f>
        <v/>
      </c>
      <c r="K93" s="240" t="e">
        <v>#VALUE!</v>
      </c>
      <c r="L93" s="248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3" t="s">
        <v>160</v>
      </c>
    </row>
    <row r="94" spans="1:17" s="1" customFormat="1" ht="15.75" x14ac:dyDescent="0.2">
      <c r="A94" s="101">
        <f t="shared" si="2"/>
        <v>2.46238</v>
      </c>
      <c r="B94" s="210" t="s">
        <v>51</v>
      </c>
      <c r="C94" s="206">
        <v>3.7990003999999997</v>
      </c>
      <c r="D94" s="165">
        <v>2.46238</v>
      </c>
      <c r="E94" s="240">
        <f>IFERROR(D94/C94*100,0)</f>
        <v>64.816523841376807</v>
      </c>
      <c r="F94" s="230">
        <v>3.1431200000000001</v>
      </c>
      <c r="G94" s="83">
        <f>IFERROR(D94-F94,"")</f>
        <v>-0.68074000000000012</v>
      </c>
      <c r="H94" s="298">
        <v>62.1</v>
      </c>
      <c r="I94" s="131">
        <v>50.624229999999997</v>
      </c>
      <c r="J94" s="338">
        <f>IFERROR(I94/H94*100,"")</f>
        <v>81.520499194847019</v>
      </c>
      <c r="K94" s="240">
        <v>59.221350000000001</v>
      </c>
      <c r="L94" s="243">
        <f>IFERROR(I94-K94,"")</f>
        <v>-8.5971200000000039</v>
      </c>
      <c r="M94" s="97">
        <f>IFERROR(IF(D94&gt;0,I94/D94*10,""),"")</f>
        <v>205.59064807219031</v>
      </c>
      <c r="N94" s="75">
        <f>IFERROR(IF(F94&gt;0,K94/F94*10,""),"")</f>
        <v>188.41580976863753</v>
      </c>
      <c r="O94" s="141">
        <f t="shared" si="3"/>
        <v>17.174838303552775</v>
      </c>
      <c r="P94" s="117"/>
      <c r="Q94" s="3" t="s">
        <v>160</v>
      </c>
    </row>
    <row r="95" spans="1:17" s="1" customFormat="1" ht="15.75" x14ac:dyDescent="0.2">
      <c r="A95" s="101">
        <f t="shared" si="2"/>
        <v>0.81911000000000012</v>
      </c>
      <c r="B95" s="210" t="s">
        <v>52</v>
      </c>
      <c r="C95" s="206">
        <v>0.87597000000000003</v>
      </c>
      <c r="D95" s="165">
        <v>0.81911000000000012</v>
      </c>
      <c r="E95" s="240">
        <f>IFERROR(D95/C95*100,0)</f>
        <v>93.508910122492793</v>
      </c>
      <c r="F95" s="230">
        <v>0.85344999999999993</v>
      </c>
      <c r="G95" s="83">
        <f>IFERROR(D95-F95,"")</f>
        <v>-3.4339999999999815E-2</v>
      </c>
      <c r="H95" s="308">
        <v>17.8</v>
      </c>
      <c r="I95" s="131">
        <v>8.3072499999999998</v>
      </c>
      <c r="J95" s="338">
        <f>IFERROR(I95/H95*100,"")</f>
        <v>46.669943820224717</v>
      </c>
      <c r="K95" s="240">
        <v>9.0192999999999994</v>
      </c>
      <c r="L95" s="243">
        <f>IFERROR(I95-K95,"")</f>
        <v>-0.71204999999999963</v>
      </c>
      <c r="M95" s="97">
        <f>IFERROR(IF(D95&gt;0,I95/D95*10,""),"")</f>
        <v>101.41800246609122</v>
      </c>
      <c r="N95" s="75">
        <f>IFERROR(IF(F95&gt;0,K95/F95*10,""),"")</f>
        <v>105.68047337278105</v>
      </c>
      <c r="O95" s="141">
        <f t="shared" si="3"/>
        <v>-4.2624709066898276</v>
      </c>
      <c r="P95" s="117"/>
      <c r="Q95" s="3" t="s">
        <v>160</v>
      </c>
    </row>
    <row r="96" spans="1:17" s="1" customFormat="1" ht="15.75" x14ac:dyDescent="0.2">
      <c r="A96" s="101">
        <f t="shared" si="2"/>
        <v>1.6755900000000001</v>
      </c>
      <c r="B96" s="210" t="s">
        <v>53</v>
      </c>
      <c r="C96" s="206">
        <v>1.8990400000000001</v>
      </c>
      <c r="D96" s="165">
        <v>1.6755900000000001</v>
      </c>
      <c r="E96" s="240">
        <f>IFERROR(D96/C96*100,0)</f>
        <v>88.233528519673101</v>
      </c>
      <c r="F96" s="230">
        <v>1.28068</v>
      </c>
      <c r="G96" s="83">
        <f>IFERROR(D96-F96,"")</f>
        <v>0.39491000000000009</v>
      </c>
      <c r="H96" s="308">
        <v>29.3</v>
      </c>
      <c r="I96" s="131">
        <v>28.4618</v>
      </c>
      <c r="J96" s="338">
        <f>IFERROR(I96/H96*100,"")</f>
        <v>97.139249146757678</v>
      </c>
      <c r="K96" s="240">
        <v>18.592080000000003</v>
      </c>
      <c r="L96" s="243">
        <f>IFERROR(I96-K96,"")</f>
        <v>9.8697199999999974</v>
      </c>
      <c r="M96" s="97">
        <f>IFERROR(IF(D96&gt;0,I96/D96*10,""),"")</f>
        <v>169.86136226642554</v>
      </c>
      <c r="N96" s="75">
        <f>IFERROR(IF(F96&gt;0,K96/F96*10,""),"")</f>
        <v>145.17350157728708</v>
      </c>
      <c r="O96" s="141">
        <f t="shared" si="3"/>
        <v>24.687860689138461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2"/>
        <v>x</v>
      </c>
      <c r="B97" s="210" t="s">
        <v>82</v>
      </c>
      <c r="C97" s="206">
        <v>0.89961000000000002</v>
      </c>
      <c r="D97" s="165">
        <v>0</v>
      </c>
      <c r="E97" s="240">
        <f>IFERROR(D97/C97*100,0)</f>
        <v>0</v>
      </c>
      <c r="F97" s="230">
        <v>0.89385000000000003</v>
      </c>
      <c r="G97" s="83">
        <f>IFERROR(D97-F97,"")</f>
        <v>-0.89385000000000003</v>
      </c>
      <c r="H97" s="308">
        <v>15.9</v>
      </c>
      <c r="I97" s="131">
        <v>0</v>
      </c>
      <c r="J97" s="338">
        <f>IFERROR(I97/H97*100,"")</f>
        <v>0</v>
      </c>
      <c r="K97" s="240">
        <v>14.645</v>
      </c>
      <c r="L97" s="243">
        <f>IFERROR(I97-K97,"")</f>
        <v>-14.645</v>
      </c>
      <c r="M97" s="97" t="str">
        <f>IFERROR(IF(D97&gt;0,I97/D97*10,""),"")</f>
        <v/>
      </c>
      <c r="N97" s="75">
        <f>IFERROR(IF(F97&gt;0,K97/F97*10,""),"")</f>
        <v>163.84180790960448</v>
      </c>
      <c r="O97" s="141">
        <f t="shared" si="3"/>
        <v>0</v>
      </c>
      <c r="P97" s="117"/>
      <c r="Q97" s="3" t="s">
        <v>160</v>
      </c>
    </row>
    <row r="98" spans="1:17" s="1" customFormat="1" ht="15" hidden="1" customHeight="1" x14ac:dyDescent="0.2">
      <c r="A98" s="101" t="e">
        <f t="shared" si="2"/>
        <v>#VALUE!</v>
      </c>
      <c r="B98" s="210" t="s">
        <v>154</v>
      </c>
      <c r="C98" s="206">
        <v>0</v>
      </c>
      <c r="D98" s="165" t="e">
        <v>#VALUE!</v>
      </c>
      <c r="E98" s="240">
        <f>IFERROR(D98/C98*100,0)</f>
        <v>0</v>
      </c>
      <c r="F98" s="230" t="e">
        <v>#VALUE!</v>
      </c>
      <c r="G98" s="83" t="str">
        <f>IFERROR(D98-F98,"")</f>
        <v/>
      </c>
      <c r="H98" s="308"/>
      <c r="I98" s="131" t="e">
        <v>#VALUE!</v>
      </c>
      <c r="J98" s="338" t="str">
        <f>IFERROR(I98/H98*100,"")</f>
        <v/>
      </c>
      <c r="K98" s="240" t="e">
        <v>#VALUE!</v>
      </c>
      <c r="L98" s="24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2"/>
        <v>x</v>
      </c>
      <c r="B99" s="210" t="s">
        <v>55</v>
      </c>
      <c r="C99" s="206">
        <v>0.28499999999999998</v>
      </c>
      <c r="D99" s="165">
        <v>0</v>
      </c>
      <c r="E99" s="240">
        <f>IFERROR(D99/C99*100,0)</f>
        <v>0</v>
      </c>
      <c r="F99" s="230">
        <v>0</v>
      </c>
      <c r="G99" s="83">
        <f>IFERROR(D99-F99,"")</f>
        <v>0</v>
      </c>
      <c r="H99" s="308">
        <v>4.57</v>
      </c>
      <c r="I99" s="131">
        <v>0</v>
      </c>
      <c r="J99" s="338">
        <f>IFERROR(I99/H99*100,"")</f>
        <v>0</v>
      </c>
      <c r="K99" s="240">
        <v>0</v>
      </c>
      <c r="L99" s="24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3" t="s">
        <v>160</v>
      </c>
    </row>
    <row r="100" spans="1:17" s="1" customFormat="1" ht="15" customHeight="1" x14ac:dyDescent="0.2">
      <c r="A100" s="101">
        <f t="shared" si="2"/>
        <v>1.8483000000000001</v>
      </c>
      <c r="B100" s="210" t="s">
        <v>56</v>
      </c>
      <c r="C100" s="206">
        <v>1.9385400000000002</v>
      </c>
      <c r="D100" s="165">
        <v>1.8483000000000001</v>
      </c>
      <c r="E100" s="240">
        <f>IFERROR(D100/C100*100,0)</f>
        <v>95.344950323439278</v>
      </c>
      <c r="F100" s="230">
        <v>1.7402300000000002</v>
      </c>
      <c r="G100" s="83">
        <f>IFERROR(D100-F100,"")</f>
        <v>0.10806999999999989</v>
      </c>
      <c r="H100" s="308">
        <v>43</v>
      </c>
      <c r="I100" s="131">
        <v>44.62079</v>
      </c>
      <c r="J100" s="338">
        <f>IFERROR(I100/H100*100,"")</f>
        <v>103.76927906976745</v>
      </c>
      <c r="K100" s="240">
        <v>40.557560000000002</v>
      </c>
      <c r="L100" s="243">
        <f>IFERROR(I100-K100,"")</f>
        <v>4.0632299999999972</v>
      </c>
      <c r="M100" s="92">
        <f>IFERROR(IF(D100&gt;0,I100/D100*10,""),"")</f>
        <v>241.41530054644807</v>
      </c>
      <c r="N100" s="75">
        <f>IFERROR(IF(F100&gt;0,K100/F100*10,""),"")</f>
        <v>233.05861868833429</v>
      </c>
      <c r="O100" s="141">
        <f t="shared" si="3"/>
        <v>8.3566818581137738</v>
      </c>
      <c r="P100" s="117"/>
      <c r="Q100" s="3" t="s">
        <v>160</v>
      </c>
    </row>
    <row r="101" spans="1:17" s="1" customFormat="1" ht="15.75" x14ac:dyDescent="0.2">
      <c r="A101" s="101">
        <f t="shared" si="2"/>
        <v>0.33330000000000004</v>
      </c>
      <c r="B101" s="213" t="s">
        <v>99</v>
      </c>
      <c r="C101" s="193">
        <v>0.45440000000000003</v>
      </c>
      <c r="D101" s="155">
        <v>0.33330000000000004</v>
      </c>
      <c r="E101" s="266">
        <f>IFERROR(D101/C101*100,0)</f>
        <v>73.349471830985919</v>
      </c>
      <c r="F101" s="238">
        <v>0.25148999999999999</v>
      </c>
      <c r="G101" s="91">
        <f>IFERROR(D101-F101,"")</f>
        <v>8.1810000000000049E-2</v>
      </c>
      <c r="H101" s="316">
        <v>4.9000000000000004</v>
      </c>
      <c r="I101" s="133">
        <v>3.6360000000000001</v>
      </c>
      <c r="J101" s="348">
        <f>IFERROR(I101/H101*100,"")</f>
        <v>74.204081632653057</v>
      </c>
      <c r="K101" s="266">
        <v>2.8795099999999998</v>
      </c>
      <c r="L101" s="246">
        <f>IFERROR(I101-K101,"")</f>
        <v>0.75649000000000033</v>
      </c>
      <c r="M101" s="122">
        <f>IFERROR(IF(D101&gt;0,I101/D101*10,""),"")</f>
        <v>109.09090909090908</v>
      </c>
      <c r="N101" s="80">
        <f>IFERROR(IF(F101&gt;0,K101/F101*10,""),"")</f>
        <v>114.49799196787149</v>
      </c>
      <c r="O101" s="145">
        <f t="shared" si="3"/>
        <v>-5.4070828769624057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9.5703125" style="68" hidden="1" customWidth="1"/>
    <col min="2" max="2" width="29.28515625" style="7" customWidth="1"/>
    <col min="3" max="3" width="16.28515625" style="7" customWidth="1"/>
    <col min="4" max="4" width="10.5703125" style="7" customWidth="1"/>
    <col min="5" max="5" width="12" style="7" customWidth="1"/>
    <col min="6" max="6" width="10.140625" style="7" customWidth="1"/>
    <col min="7" max="7" width="11.42578125" style="7" customWidth="1"/>
    <col min="8" max="8" width="23.85546875" style="7" customWidth="1"/>
    <col min="9" max="9" width="11.140625" style="7" customWidth="1"/>
    <col min="10" max="10" width="12" style="8" customWidth="1"/>
    <col min="11" max="11" width="10.7109375" style="7" customWidth="1"/>
    <col min="12" max="12" width="11.85546875" style="7" customWidth="1"/>
    <col min="13" max="13" width="9.7109375" style="7" customWidth="1"/>
    <col min="14" max="14" width="10.28515625" style="7" customWidth="1"/>
    <col min="15" max="15" width="11.28515625" style="7" customWidth="1"/>
    <col min="16" max="16" width="25.140625" style="115" customWidth="1"/>
    <col min="17" max="17" width="11.5703125" style="66" hidden="1" customWidth="1"/>
    <col min="18" max="18" width="18.85546875" style="66" customWidth="1"/>
    <col min="19" max="16384" width="9.140625" style="7"/>
  </cols>
  <sheetData>
    <row r="1" spans="1:18" ht="16.5" customHeight="1" x14ac:dyDescent="0.2">
      <c r="B1" s="381" t="s">
        <v>66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109</v>
      </c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124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170</v>
      </c>
      <c r="D3" s="369" t="s">
        <v>149</v>
      </c>
      <c r="E3" s="387"/>
      <c r="F3" s="387"/>
      <c r="G3" s="387"/>
      <c r="H3" s="390" t="s">
        <v>150</v>
      </c>
      <c r="I3" s="391"/>
      <c r="J3" s="391"/>
      <c r="K3" s="391"/>
      <c r="L3" s="392"/>
      <c r="M3" s="388" t="s">
        <v>146</v>
      </c>
      <c r="N3" s="388"/>
      <c r="O3" s="389"/>
      <c r="P3" s="117" t="s">
        <v>133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7" t="s">
        <v>155</v>
      </c>
      <c r="Q4" s="106"/>
      <c r="R4" s="106"/>
    </row>
    <row r="5" spans="1:18" s="54" customFormat="1" ht="15.75" x14ac:dyDescent="0.25">
      <c r="A5" s="101">
        <f>IF(OR(D5="",D5=0),"x",D5)</f>
        <v>140.84520699999999</v>
      </c>
      <c r="B5" s="271" t="s">
        <v>1</v>
      </c>
      <c r="C5" s="272">
        <v>185.94815149999999</v>
      </c>
      <c r="D5" s="282">
        <v>140.84520699999999</v>
      </c>
      <c r="E5" s="274">
        <f>IFERROR(D5/C5*100,0)</f>
        <v>75.744343712930103</v>
      </c>
      <c r="F5" s="275">
        <v>144.73198999999997</v>
      </c>
      <c r="G5" s="104">
        <f>IFERROR(D5-F5,"")</f>
        <v>-3.8867829999999799</v>
      </c>
      <c r="H5" s="306">
        <v>5290.1118000000006</v>
      </c>
      <c r="I5" s="273">
        <v>3724.5598300000001</v>
      </c>
      <c r="J5" s="350">
        <f>IFERROR(I5/H5*100,"")</f>
        <v>70.406070246001221</v>
      </c>
      <c r="K5" s="277">
        <v>3773.2337500000003</v>
      </c>
      <c r="L5" s="256">
        <f>IFERROR(I5-K5,"")</f>
        <v>-48.67392000000018</v>
      </c>
      <c r="M5" s="283">
        <f>IFERROR(IF(D5&gt;0,I5/D5*10,""),"")</f>
        <v>264.44349149914632</v>
      </c>
      <c r="N5" s="103">
        <f>IFERROR(IF(F5&gt;0,K5/F5*10,""),"")</f>
        <v>260.70488977592316</v>
      </c>
      <c r="O5" s="127">
        <f>IFERROR(M5-N5,0)</f>
        <v>3.7386017232231552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0">IF(OR(D6="",D6=0),"x",D6)</f>
        <v>18.536530000000003</v>
      </c>
      <c r="B6" s="203" t="s">
        <v>2</v>
      </c>
      <c r="C6" s="204">
        <v>24.766601099999999</v>
      </c>
      <c r="D6" s="226">
        <v>18.536530000000003</v>
      </c>
      <c r="E6" s="78">
        <f>IFERROR(D6/C6*100,0)</f>
        <v>74.844868398191323</v>
      </c>
      <c r="F6" s="229">
        <v>20.065669999999997</v>
      </c>
      <c r="G6" s="82">
        <f>IFERROR(D6-F6,"")</f>
        <v>-1.5291399999999946</v>
      </c>
      <c r="H6" s="307">
        <v>677.83799999999997</v>
      </c>
      <c r="I6" s="130">
        <v>411.20736000000005</v>
      </c>
      <c r="J6" s="341">
        <f>IFERROR(I6/H6*100,"")</f>
        <v>60.664548166376044</v>
      </c>
      <c r="K6" s="241">
        <v>433.94448</v>
      </c>
      <c r="L6" s="247">
        <f>IFERROR(I6-K6,"")</f>
        <v>-22.737119999999948</v>
      </c>
      <c r="M6" s="94">
        <f>IFERROR(IF(D6&gt;0,I6/D6*10,""),"")</f>
        <v>221.83621206342286</v>
      </c>
      <c r="N6" s="73">
        <f>IFERROR(IF(F6&gt;0,K6/F6*10,""),"")</f>
        <v>216.26214325263004</v>
      </c>
      <c r="O6" s="140">
        <f t="shared" ref="O6:O69" si="1">IFERROR(M6-N6,0)</f>
        <v>5.5740688107928236</v>
      </c>
      <c r="P6" s="117"/>
      <c r="Q6" s="3" t="s">
        <v>160</v>
      </c>
    </row>
    <row r="7" spans="1:18" s="1" customFormat="1" ht="15.75" x14ac:dyDescent="0.2">
      <c r="A7" s="101">
        <f t="shared" si="0"/>
        <v>4.0622199999999999</v>
      </c>
      <c r="B7" s="205" t="s">
        <v>3</v>
      </c>
      <c r="C7" s="206">
        <v>4.6884299999999994</v>
      </c>
      <c r="D7" s="165">
        <v>4.0622199999999999</v>
      </c>
      <c r="E7" s="240">
        <f>IFERROR(D7/C7*100,0)</f>
        <v>86.643503262286103</v>
      </c>
      <c r="F7" s="230">
        <v>4.6217600000000001</v>
      </c>
      <c r="G7" s="83">
        <f>IFERROR(D7-F7,"")</f>
        <v>-0.55954000000000015</v>
      </c>
      <c r="H7" s="308">
        <v>61.3</v>
      </c>
      <c r="I7" s="131">
        <v>44.284459999999996</v>
      </c>
      <c r="J7" s="338">
        <f>IFERROR(I7/H7*100,"")</f>
        <v>72.242185970636214</v>
      </c>
      <c r="K7" s="240">
        <v>55.013690000000004</v>
      </c>
      <c r="L7" s="243">
        <f>IFERROR(I7-K7,"")</f>
        <v>-10.729230000000008</v>
      </c>
      <c r="M7" s="95">
        <f>IFERROR(IF(D7&gt;0,I7/D7*10,""),"")</f>
        <v>109.01541521631029</v>
      </c>
      <c r="N7" s="74">
        <f>IFERROR(IF(F7&gt;0,K7/F7*10,""),"")</f>
        <v>119.0319055944056</v>
      </c>
      <c r="O7" s="99">
        <f t="shared" si="1"/>
        <v>-10.016490378095313</v>
      </c>
      <c r="P7" s="117"/>
      <c r="Q7" s="3" t="s">
        <v>160</v>
      </c>
    </row>
    <row r="8" spans="1:18" s="1" customFormat="1" ht="15.75" x14ac:dyDescent="0.2">
      <c r="A8" s="101">
        <f t="shared" si="0"/>
        <v>0.18179999999999999</v>
      </c>
      <c r="B8" s="205" t="s">
        <v>4</v>
      </c>
      <c r="C8" s="206">
        <v>0.50329999999999997</v>
      </c>
      <c r="D8" s="165">
        <v>0.18179999999999999</v>
      </c>
      <c r="E8" s="240">
        <f>IFERROR(D8/C8*100,0)</f>
        <v>36.121597456785217</v>
      </c>
      <c r="F8" s="230">
        <v>0.35854999999999998</v>
      </c>
      <c r="G8" s="83">
        <f>IFERROR(D8-F8,"")</f>
        <v>-0.17674999999999999</v>
      </c>
      <c r="H8" s="308">
        <v>18</v>
      </c>
      <c r="I8" s="131">
        <v>5.2984600000000004</v>
      </c>
      <c r="J8" s="338">
        <f>IFERROR(I8/H8*100,"")</f>
        <v>29.43588888888889</v>
      </c>
      <c r="K8" s="240">
        <v>8.8405299999999993</v>
      </c>
      <c r="L8" s="243">
        <f>IFERROR(I8-K8,"")</f>
        <v>-3.5420699999999989</v>
      </c>
      <c r="M8" s="95">
        <f>IFERROR(IF(D8&gt;0,I8/D8*10,""),"")</f>
        <v>291.44444444444451</v>
      </c>
      <c r="N8" s="74">
        <f>IFERROR(IF(F8&gt;0,K8/F8*10,""),"")</f>
        <v>246.56338028169014</v>
      </c>
      <c r="O8" s="99">
        <f t="shared" si="1"/>
        <v>44.88106416275437</v>
      </c>
      <c r="P8" s="117"/>
      <c r="Q8" s="3" t="s">
        <v>160</v>
      </c>
    </row>
    <row r="9" spans="1:18" s="1" customFormat="1" ht="15.75" x14ac:dyDescent="0.2">
      <c r="A9" s="101">
        <f t="shared" si="0"/>
        <v>1.4301599999999999</v>
      </c>
      <c r="B9" s="205" t="s">
        <v>5</v>
      </c>
      <c r="C9" s="206">
        <v>1.8933400000000002</v>
      </c>
      <c r="D9" s="165">
        <v>1.4301599999999999</v>
      </c>
      <c r="E9" s="240">
        <f>IFERROR(D9/C9*100,0)</f>
        <v>75.536353745233271</v>
      </c>
      <c r="F9" s="230">
        <v>1.1039300000000001</v>
      </c>
      <c r="G9" s="83">
        <f>IFERROR(D9-F9,"")</f>
        <v>0.3262299999999998</v>
      </c>
      <c r="H9" s="308">
        <v>25</v>
      </c>
      <c r="I9" s="131">
        <v>21.96649</v>
      </c>
      <c r="J9" s="338">
        <f>IFERROR(I9/H9*100,"")</f>
        <v>87.865960000000001</v>
      </c>
      <c r="K9" s="240">
        <v>19.867709999999999</v>
      </c>
      <c r="L9" s="243">
        <f>IFERROR(I9-K9,"")</f>
        <v>2.0987800000000014</v>
      </c>
      <c r="M9" s="95">
        <f>IFERROR(IF(D9&gt;0,I9/D9*10,""),"")</f>
        <v>153.59463276836158</v>
      </c>
      <c r="N9" s="74">
        <f>IFERROR(IF(F9&gt;0,K9/F9*10,""),"")</f>
        <v>179.97255260750225</v>
      </c>
      <c r="O9" s="99">
        <f t="shared" si="1"/>
        <v>-26.377919839140674</v>
      </c>
      <c r="P9" s="117"/>
      <c r="Q9" s="3" t="s">
        <v>160</v>
      </c>
    </row>
    <row r="10" spans="1:18" s="1" customFormat="1" ht="15.75" x14ac:dyDescent="0.2">
      <c r="A10" s="101">
        <f t="shared" si="0"/>
        <v>2.7552800000000004</v>
      </c>
      <c r="B10" s="205" t="s">
        <v>6</v>
      </c>
      <c r="C10" s="206">
        <v>2.819</v>
      </c>
      <c r="D10" s="165">
        <v>2.7552800000000004</v>
      </c>
      <c r="E10" s="240">
        <f>IFERROR(D10/C10*100,0)</f>
        <v>97.739623980134809</v>
      </c>
      <c r="F10" s="230">
        <v>2.9269800000000004</v>
      </c>
      <c r="G10" s="83">
        <f>IFERROR(D10-F10,"")</f>
        <v>-0.17169999999999996</v>
      </c>
      <c r="H10" s="308">
        <v>43</v>
      </c>
      <c r="I10" s="131">
        <v>42.818950000000001</v>
      </c>
      <c r="J10" s="338">
        <f>IFERROR(I10/H10*100,"")</f>
        <v>99.578953488372093</v>
      </c>
      <c r="K10" s="240">
        <v>54.452129999999997</v>
      </c>
      <c r="L10" s="243">
        <f>IFERROR(I10-K10,"")</f>
        <v>-11.633179999999996</v>
      </c>
      <c r="M10" s="95">
        <f>IFERROR(IF(D10&gt;0,I10/D10*10,""),"")</f>
        <v>155.40689149560114</v>
      </c>
      <c r="N10" s="74">
        <f>IFERROR(IF(F10&gt;0,K10/F10*10,""),"")</f>
        <v>186.03519668737056</v>
      </c>
      <c r="O10" s="99">
        <f t="shared" si="1"/>
        <v>-30.628305191769414</v>
      </c>
      <c r="P10" s="117"/>
      <c r="Q10" s="3" t="s">
        <v>160</v>
      </c>
    </row>
    <row r="11" spans="1:18" s="1" customFormat="1" ht="15.75" x14ac:dyDescent="0.2">
      <c r="A11" s="101">
        <f t="shared" si="0"/>
        <v>0.33027000000000001</v>
      </c>
      <c r="B11" s="205" t="s">
        <v>7</v>
      </c>
      <c r="C11" s="206">
        <v>0.47496700000000003</v>
      </c>
      <c r="D11" s="165">
        <v>0.33027000000000001</v>
      </c>
      <c r="E11" s="240">
        <f>IFERROR(D11/C11*100,0)</f>
        <v>69.535357193236578</v>
      </c>
      <c r="F11" s="230">
        <v>0.27775000000000005</v>
      </c>
      <c r="G11" s="83">
        <f>IFERROR(D11-F11,"")</f>
        <v>5.2519999999999956E-2</v>
      </c>
      <c r="H11" s="308">
        <v>14.9</v>
      </c>
      <c r="I11" s="131">
        <v>7.9022399999999999</v>
      </c>
      <c r="J11" s="338">
        <f>IFERROR(I11/H11*100,"")</f>
        <v>53.03516778523489</v>
      </c>
      <c r="K11" s="240">
        <v>7.8759800000000002</v>
      </c>
      <c r="L11" s="243">
        <f>IFERROR(I11-K11,"")</f>
        <v>2.6259999999999728E-2</v>
      </c>
      <c r="M11" s="95">
        <f>IFERROR(IF(D11&gt;0,I11/D11*10,""),"")</f>
        <v>239.26605504587155</v>
      </c>
      <c r="N11" s="74">
        <f>IFERROR(IF(F11&gt;0,K11/F11*10,""),"")</f>
        <v>283.56363636363631</v>
      </c>
      <c r="O11" s="99">
        <f t="shared" si="1"/>
        <v>-44.297581317764752</v>
      </c>
      <c r="P11" s="117"/>
      <c r="Q11" s="3" t="s">
        <v>160</v>
      </c>
    </row>
    <row r="12" spans="1:18" s="1" customFormat="1" ht="15.75" x14ac:dyDescent="0.2">
      <c r="A12" s="101">
        <f t="shared" si="0"/>
        <v>0.34239000000000003</v>
      </c>
      <c r="B12" s="205" t="s">
        <v>8</v>
      </c>
      <c r="C12" s="206">
        <v>0.62502060000000004</v>
      </c>
      <c r="D12" s="165">
        <v>0.34239000000000003</v>
      </c>
      <c r="E12" s="240">
        <f>IFERROR(D12/C12*100,0)</f>
        <v>54.780594431607533</v>
      </c>
      <c r="F12" s="230">
        <v>0.24442</v>
      </c>
      <c r="G12" s="83">
        <f>IFERROR(D12-F12,"")</f>
        <v>9.7970000000000029E-2</v>
      </c>
      <c r="H12" s="308">
        <v>8</v>
      </c>
      <c r="I12" s="131">
        <v>6.4640000000000004</v>
      </c>
      <c r="J12" s="338">
        <f>IFERROR(I12/H12*100,"")</f>
        <v>80.800000000000011</v>
      </c>
      <c r="K12" s="240">
        <v>3.9733400000000003</v>
      </c>
      <c r="L12" s="243">
        <f>IFERROR(I12-K12,"")</f>
        <v>2.4906600000000001</v>
      </c>
      <c r="M12" s="95">
        <f>IFERROR(IF(D12&gt;0,I12/D12*10,""),"")</f>
        <v>188.79056047197639</v>
      </c>
      <c r="N12" s="74">
        <f>IFERROR(IF(F12&gt;0,K12/F12*10,""),"")</f>
        <v>162.5619834710744</v>
      </c>
      <c r="O12" s="99">
        <f t="shared" si="1"/>
        <v>26.228577000901993</v>
      </c>
      <c r="P12" s="117"/>
      <c r="Q12" s="3" t="s">
        <v>160</v>
      </c>
    </row>
    <row r="13" spans="1:18" s="1" customFormat="1" ht="15.75" x14ac:dyDescent="0.2">
      <c r="A13" s="101">
        <f t="shared" si="0"/>
        <v>0.29087999999999997</v>
      </c>
      <c r="B13" s="205" t="s">
        <v>9</v>
      </c>
      <c r="C13" s="206">
        <v>0.52087499999999998</v>
      </c>
      <c r="D13" s="165">
        <v>0.29087999999999997</v>
      </c>
      <c r="E13" s="240">
        <f>IFERROR(D13/C13*100,0)</f>
        <v>55.844492440604753</v>
      </c>
      <c r="F13" s="230">
        <v>0.27977000000000002</v>
      </c>
      <c r="G13" s="83">
        <f>IFERROR(D13-F13,"")</f>
        <v>1.1109999999999953E-2</v>
      </c>
      <c r="H13" s="308">
        <v>13.086</v>
      </c>
      <c r="I13" s="131">
        <v>5.9489000000000001</v>
      </c>
      <c r="J13" s="338">
        <f>IFERROR(I13/H13*100,"")</f>
        <v>45.460033623720001</v>
      </c>
      <c r="K13" s="240">
        <v>4.8419399999999992</v>
      </c>
      <c r="L13" s="243">
        <f>IFERROR(I13-K13,"")</f>
        <v>1.1069600000000008</v>
      </c>
      <c r="M13" s="95">
        <f>IFERROR(IF(D13&gt;0,I13/D13*10,""),"")</f>
        <v>204.51388888888891</v>
      </c>
      <c r="N13" s="74">
        <f>IFERROR(IF(F13&gt;0,K13/F13*10,""),"")</f>
        <v>173.06859205776169</v>
      </c>
      <c r="O13" s="99">
        <f t="shared" si="1"/>
        <v>31.445296831127223</v>
      </c>
      <c r="P13" s="117"/>
      <c r="Q13" s="3" t="s">
        <v>160</v>
      </c>
    </row>
    <row r="14" spans="1:18" s="1" customFormat="1" ht="15.75" x14ac:dyDescent="0.2">
      <c r="A14" s="101">
        <f t="shared" si="0"/>
        <v>0.22624</v>
      </c>
      <c r="B14" s="205" t="s">
        <v>10</v>
      </c>
      <c r="C14" s="206">
        <v>0.4012</v>
      </c>
      <c r="D14" s="165">
        <v>0.22624</v>
      </c>
      <c r="E14" s="240">
        <f>IFERROR(D14/C14*100,0)</f>
        <v>56.390827517447661</v>
      </c>
      <c r="F14" s="230">
        <v>0.19796</v>
      </c>
      <c r="G14" s="83">
        <f>IFERROR(D14-F14,"")</f>
        <v>2.828E-2</v>
      </c>
      <c r="H14" s="308">
        <v>12.5</v>
      </c>
      <c r="I14" s="131">
        <v>7.7265000000000006</v>
      </c>
      <c r="J14" s="338">
        <f>IFERROR(I14/H14*100,"")</f>
        <v>61.811999999999998</v>
      </c>
      <c r="K14" s="240">
        <v>7.1881700000000004</v>
      </c>
      <c r="L14" s="243">
        <f>IFERROR(I14-K14,"")</f>
        <v>0.5383300000000002</v>
      </c>
      <c r="M14" s="95">
        <f>IFERROR(IF(D14&gt;0,I14/D14*10,""),"")</f>
        <v>341.51785714285717</v>
      </c>
      <c r="N14" s="74">
        <f>IFERROR(IF(F14&gt;0,K14/F14*10,""),"")</f>
        <v>363.11224489795916</v>
      </c>
      <c r="O14" s="99">
        <f t="shared" si="1"/>
        <v>-21.594387755101991</v>
      </c>
      <c r="P14" s="117"/>
      <c r="Q14" s="3" t="s">
        <v>160</v>
      </c>
    </row>
    <row r="15" spans="1:18" s="1" customFormat="1" ht="15.75" x14ac:dyDescent="0.2">
      <c r="A15" s="101">
        <f t="shared" si="0"/>
        <v>0.22320999999999999</v>
      </c>
      <c r="B15" s="205" t="s">
        <v>11</v>
      </c>
      <c r="C15" s="206">
        <v>0.55537029999999998</v>
      </c>
      <c r="D15" s="165">
        <v>0.22320999999999999</v>
      </c>
      <c r="E15" s="240">
        <f>IFERROR(D15/C15*100,0)</f>
        <v>40.1912021582717</v>
      </c>
      <c r="F15" s="230">
        <v>0.29693999999999998</v>
      </c>
      <c r="G15" s="83">
        <f>IFERROR(D15-F15,"")</f>
        <v>-7.372999999999999E-2</v>
      </c>
      <c r="H15" s="308">
        <v>12.1</v>
      </c>
      <c r="I15" s="131">
        <v>6.7680099999999994</v>
      </c>
      <c r="J15" s="338">
        <f>IFERROR(I15/H15*100,"")</f>
        <v>55.933966942148757</v>
      </c>
      <c r="K15" s="240">
        <v>10.422190000000001</v>
      </c>
      <c r="L15" s="243">
        <f>IFERROR(I15-K15,"")</f>
        <v>-3.6541800000000011</v>
      </c>
      <c r="M15" s="95">
        <f>IFERROR(IF(D15&gt;0,I15/D15*10,""),"")</f>
        <v>303.2126696832579</v>
      </c>
      <c r="N15" s="74">
        <f>IFERROR(IF(F15&gt;0,K15/F15*10,""),"")</f>
        <v>350.98639455782319</v>
      </c>
      <c r="O15" s="99">
        <f t="shared" si="1"/>
        <v>-47.773724874565289</v>
      </c>
      <c r="P15" s="117"/>
      <c r="Q15" s="3" t="s">
        <v>160</v>
      </c>
    </row>
    <row r="16" spans="1:18" s="1" customFormat="1" ht="15.75" x14ac:dyDescent="0.2">
      <c r="A16" s="101">
        <f t="shared" si="0"/>
        <v>5.8024500000000003</v>
      </c>
      <c r="B16" s="205" t="s">
        <v>58</v>
      </c>
      <c r="C16" s="206">
        <v>6.9034882</v>
      </c>
      <c r="D16" s="165">
        <v>5.8024500000000003</v>
      </c>
      <c r="E16" s="240">
        <f>IFERROR(D16/C16*100,0)</f>
        <v>84.050987441392309</v>
      </c>
      <c r="F16" s="230">
        <v>6.1216100000000004</v>
      </c>
      <c r="G16" s="83">
        <f>IFERROR(D16-F16,"")</f>
        <v>-0.31916000000000011</v>
      </c>
      <c r="H16" s="308">
        <v>336</v>
      </c>
      <c r="I16" s="131">
        <v>180.64556999999999</v>
      </c>
      <c r="J16" s="338">
        <f>IFERROR(I16/H16*100,"")</f>
        <v>53.763562499999992</v>
      </c>
      <c r="K16" s="240">
        <v>167.69030000000001</v>
      </c>
      <c r="L16" s="243">
        <f>IFERROR(I16-K16,"")</f>
        <v>12.955269999999985</v>
      </c>
      <c r="M16" s="95">
        <f>IFERROR(IF(D16&gt;0,I16/D16*10,""),"")</f>
        <v>311.32637075718014</v>
      </c>
      <c r="N16" s="74">
        <f>IFERROR(IF(F16&gt;0,K16/F16*10,""),"")</f>
        <v>273.93169443986142</v>
      </c>
      <c r="O16" s="99">
        <f t="shared" si="1"/>
        <v>37.394676317318726</v>
      </c>
      <c r="P16" s="117"/>
      <c r="Q16" s="3" t="s">
        <v>160</v>
      </c>
    </row>
    <row r="17" spans="1:17" s="1" customFormat="1" ht="15.75" hidden="1" x14ac:dyDescent="0.2">
      <c r="A17" s="101" t="str">
        <f t="shared" si="0"/>
        <v>x</v>
      </c>
      <c r="B17" s="205" t="s">
        <v>12</v>
      </c>
      <c r="C17" s="206">
        <v>0.37334000000000001</v>
      </c>
      <c r="D17" s="165">
        <v>0</v>
      </c>
      <c r="E17" s="240">
        <f>IFERROR(D17/C17*100,0)</f>
        <v>0</v>
      </c>
      <c r="F17" s="230">
        <v>0.20200000000000001</v>
      </c>
      <c r="G17" s="83">
        <f>IFERROR(D17-F17,"")</f>
        <v>-0.20200000000000001</v>
      </c>
      <c r="H17" s="308">
        <v>2.8820000000000001</v>
      </c>
      <c r="I17" s="131">
        <v>0</v>
      </c>
      <c r="J17" s="338">
        <f>IFERROR(I17/H17*100,"")</f>
        <v>0</v>
      </c>
      <c r="K17" s="240">
        <v>1.0807</v>
      </c>
      <c r="L17" s="243">
        <f>IFERROR(I17-K17,"")</f>
        <v>-1.0807</v>
      </c>
      <c r="M17" s="95" t="str">
        <f>IFERROR(IF(D17&gt;0,I17/D17*10,""),"")</f>
        <v/>
      </c>
      <c r="N17" s="74">
        <f>IFERROR(IF(F17&gt;0,K17/F17*10,""),"")</f>
        <v>53.5</v>
      </c>
      <c r="O17" s="99">
        <f t="shared" si="1"/>
        <v>0</v>
      </c>
      <c r="P17" s="117"/>
      <c r="Q17" s="3" t="s">
        <v>160</v>
      </c>
    </row>
    <row r="18" spans="1:17" s="1" customFormat="1" ht="15.75" x14ac:dyDescent="0.2">
      <c r="A18" s="101">
        <f t="shared" si="0"/>
        <v>0.20604</v>
      </c>
      <c r="B18" s="205" t="s">
        <v>13</v>
      </c>
      <c r="C18" s="206">
        <v>0.49529999999999996</v>
      </c>
      <c r="D18" s="165">
        <v>0.20604</v>
      </c>
      <c r="E18" s="240">
        <f>IFERROR(D18/C18*100,0)</f>
        <v>41.599030890369477</v>
      </c>
      <c r="F18" s="230">
        <v>0.24947</v>
      </c>
      <c r="G18" s="83">
        <f>IFERROR(D18-F18,"")</f>
        <v>-4.3429999999999996E-2</v>
      </c>
      <c r="H18" s="308">
        <v>10.68</v>
      </c>
      <c r="I18" s="131">
        <v>4.8722399999999997</v>
      </c>
      <c r="J18" s="338">
        <f>IFERROR(I18/H18*100,"")</f>
        <v>45.620224719101124</v>
      </c>
      <c r="K18" s="240">
        <v>4.8762800000000004</v>
      </c>
      <c r="L18" s="243">
        <f>IFERROR(I18-K18,"")</f>
        <v>-4.0400000000007097E-3</v>
      </c>
      <c r="M18" s="95">
        <f>IFERROR(IF(D18&gt;0,I18/D18*10,""),"")</f>
        <v>236.47058823529409</v>
      </c>
      <c r="N18" s="74">
        <f>IFERROR(IF(F18&gt;0,K18/F18*10,""),"")</f>
        <v>195.46558704453443</v>
      </c>
      <c r="O18" s="99">
        <f t="shared" si="1"/>
        <v>41.005001190759657</v>
      </c>
      <c r="P18" s="117"/>
      <c r="Q18" s="3" t="s">
        <v>160</v>
      </c>
    </row>
    <row r="19" spans="1:17" s="1" customFormat="1" ht="15.75" x14ac:dyDescent="0.2">
      <c r="A19" s="101">
        <f t="shared" si="0"/>
        <v>8.585000000000001E-2</v>
      </c>
      <c r="B19" s="205" t="s">
        <v>14</v>
      </c>
      <c r="C19" s="206">
        <v>0.22502999999999998</v>
      </c>
      <c r="D19" s="165">
        <v>8.585000000000001E-2</v>
      </c>
      <c r="E19" s="240">
        <f>IFERROR(D19/C19*100,0)</f>
        <v>38.150468826378713</v>
      </c>
      <c r="F19" s="230">
        <v>0.15958</v>
      </c>
      <c r="G19" s="83">
        <f>IFERROR(D19-F19,"")</f>
        <v>-7.372999999999999E-2</v>
      </c>
      <c r="H19" s="308">
        <v>6.6</v>
      </c>
      <c r="I19" s="131">
        <v>2.04121</v>
      </c>
      <c r="J19" s="338">
        <f>IFERROR(I19/H19*100,"")</f>
        <v>30.927424242424244</v>
      </c>
      <c r="K19" s="240">
        <v>4.7914399999999997</v>
      </c>
      <c r="L19" s="243">
        <f>IFERROR(I19-K19,"")</f>
        <v>-2.7502299999999997</v>
      </c>
      <c r="M19" s="95">
        <f>IFERROR(IF(D19&gt;0,I19/D19*10,""),"")</f>
        <v>237.76470588235293</v>
      </c>
      <c r="N19" s="74">
        <f>IFERROR(IF(F19&gt;0,K19/F19*10,""),"")</f>
        <v>300.25316455696202</v>
      </c>
      <c r="O19" s="99">
        <f t="shared" si="1"/>
        <v>-62.488458674609092</v>
      </c>
      <c r="P19" s="117"/>
      <c r="Q19" s="3" t="s">
        <v>160</v>
      </c>
    </row>
    <row r="20" spans="1:17" s="1" customFormat="1" ht="15.75" x14ac:dyDescent="0.2">
      <c r="A20" s="101">
        <f t="shared" si="0"/>
        <v>0.22725000000000001</v>
      </c>
      <c r="B20" s="205" t="s">
        <v>15</v>
      </c>
      <c r="C20" s="206">
        <v>0.38850000000000001</v>
      </c>
      <c r="D20" s="165">
        <v>0.22725000000000001</v>
      </c>
      <c r="E20" s="240">
        <f>IFERROR(D20/C20*100,0)</f>
        <v>58.4942084942085</v>
      </c>
      <c r="F20" s="230">
        <v>0.33330000000000004</v>
      </c>
      <c r="G20" s="83">
        <f>IFERROR(D20-F20,"")</f>
        <v>-0.10605000000000003</v>
      </c>
      <c r="H20" s="308">
        <v>20.2</v>
      </c>
      <c r="I20" s="131">
        <v>10.00304</v>
      </c>
      <c r="J20" s="338">
        <f>IFERROR(I20/H20*100,"")</f>
        <v>49.52</v>
      </c>
      <c r="K20" s="240">
        <v>14.61975</v>
      </c>
      <c r="L20" s="243">
        <f>IFERROR(I20-K20,"")</f>
        <v>-4.6167099999999994</v>
      </c>
      <c r="M20" s="95">
        <f>IFERROR(IF(D20&gt;0,I20/D20*10,""),"")</f>
        <v>440.17777777777781</v>
      </c>
      <c r="N20" s="74">
        <f>IFERROR(IF(F20&gt;0,K20/F20*10,""),"")</f>
        <v>438.63636363636363</v>
      </c>
      <c r="O20" s="99">
        <f t="shared" si="1"/>
        <v>1.5414141414141795</v>
      </c>
      <c r="P20" s="117"/>
      <c r="Q20" s="3" t="s">
        <v>160</v>
      </c>
    </row>
    <row r="21" spans="1:17" s="1" customFormat="1" ht="15.75" x14ac:dyDescent="0.2">
      <c r="A21" s="101">
        <f t="shared" si="0"/>
        <v>0.27169000000000004</v>
      </c>
      <c r="B21" s="205" t="s">
        <v>16</v>
      </c>
      <c r="C21" s="206">
        <v>0.38690999999999998</v>
      </c>
      <c r="D21" s="165">
        <v>0.27169000000000004</v>
      </c>
      <c r="E21" s="240">
        <f>IFERROR(D21/C21*100,0)</f>
        <v>70.22046470755474</v>
      </c>
      <c r="F21" s="230">
        <v>0.44541000000000003</v>
      </c>
      <c r="G21" s="83">
        <f>IFERROR(D21-F21,"")</f>
        <v>-0.17371999999999999</v>
      </c>
      <c r="H21" s="308">
        <v>8.59</v>
      </c>
      <c r="I21" s="131">
        <v>6.4912700000000001</v>
      </c>
      <c r="J21" s="338">
        <f>IFERROR(I21/H21*100,"")</f>
        <v>75.567753201396982</v>
      </c>
      <c r="K21" s="240">
        <v>8.2567500000000003</v>
      </c>
      <c r="L21" s="243">
        <f>IFERROR(I21-K21,"")</f>
        <v>-1.7654800000000002</v>
      </c>
      <c r="M21" s="95">
        <f>IFERROR(IF(D21&gt;0,I21/D21*10,""),"")</f>
        <v>238.92193308550185</v>
      </c>
      <c r="N21" s="74">
        <f>IFERROR(IF(F21&gt;0,K21/F21*10,""),"")</f>
        <v>185.37414965986392</v>
      </c>
      <c r="O21" s="99">
        <f t="shared" si="1"/>
        <v>53.547783425637931</v>
      </c>
      <c r="P21" s="117"/>
      <c r="Q21" s="3" t="s">
        <v>160</v>
      </c>
    </row>
    <row r="22" spans="1:17" s="1" customFormat="1" ht="15.75" x14ac:dyDescent="0.2">
      <c r="A22" s="101">
        <f t="shared" si="0"/>
        <v>1.01</v>
      </c>
      <c r="B22" s="205" t="s">
        <v>17</v>
      </c>
      <c r="C22" s="206">
        <v>2.16323</v>
      </c>
      <c r="D22" s="165">
        <v>1.01</v>
      </c>
      <c r="E22" s="240">
        <f>IFERROR(D22/C22*100,0)</f>
        <v>46.689441252201568</v>
      </c>
      <c r="F22" s="230">
        <v>1.1110000000000002</v>
      </c>
      <c r="G22" s="83">
        <f>IFERROR(D22-F22,"")</f>
        <v>-0.1010000000000002</v>
      </c>
      <c r="H22" s="308">
        <v>60</v>
      </c>
      <c r="I22" s="131">
        <v>38.177999999999997</v>
      </c>
      <c r="J22" s="338">
        <f>IFERROR(I22/H22*100,"")</f>
        <v>63.629999999999995</v>
      </c>
      <c r="K22" s="240">
        <v>37.875</v>
      </c>
      <c r="L22" s="243">
        <f>IFERROR(I22-K22,"")</f>
        <v>0.30299999999999727</v>
      </c>
      <c r="M22" s="95">
        <f>IFERROR(IF(D22&gt;0,I22/D22*10,""),"")</f>
        <v>378</v>
      </c>
      <c r="N22" s="74">
        <f>IFERROR(IF(F22&gt;0,K22/F22*10,""),"")</f>
        <v>340.90909090909088</v>
      </c>
      <c r="O22" s="99">
        <f t="shared" si="1"/>
        <v>37.090909090909122</v>
      </c>
      <c r="P22" s="117"/>
      <c r="Q22" s="3" t="s">
        <v>160</v>
      </c>
    </row>
    <row r="23" spans="1:17" s="1" customFormat="1" ht="15.75" x14ac:dyDescent="0.2">
      <c r="A23" s="101">
        <f t="shared" si="0"/>
        <v>1.0908</v>
      </c>
      <c r="B23" s="205" t="s">
        <v>18</v>
      </c>
      <c r="C23" s="206">
        <v>1.3479000000000001</v>
      </c>
      <c r="D23" s="165">
        <v>1.0908</v>
      </c>
      <c r="E23" s="240">
        <f>IFERROR(D23/C23*100,0)</f>
        <v>80.925884709548185</v>
      </c>
      <c r="F23" s="230">
        <v>1.13524</v>
      </c>
      <c r="G23" s="83">
        <f>IFERROR(D23-F23,"")</f>
        <v>-4.4440000000000035E-2</v>
      </c>
      <c r="H23" s="308">
        <v>25</v>
      </c>
      <c r="I23" s="131">
        <v>19.798020000000001</v>
      </c>
      <c r="J23" s="338">
        <f>IFERROR(I23/H23*100,"")</f>
        <v>79.192080000000004</v>
      </c>
      <c r="K23" s="240">
        <v>22.278580000000002</v>
      </c>
      <c r="L23" s="243">
        <f>IFERROR(I23-K23,"")</f>
        <v>-2.4805600000000005</v>
      </c>
      <c r="M23" s="95">
        <f>IFERROR(IF(D23&gt;0,I23/D23*10,""),"")</f>
        <v>181.50000000000003</v>
      </c>
      <c r="N23" s="74">
        <f>IFERROR(IF(F23&gt;0,K23/F23*10,""),"")</f>
        <v>196.2455516014235</v>
      </c>
      <c r="O23" s="99">
        <f t="shared" si="1"/>
        <v>-14.745551601423472</v>
      </c>
      <c r="P23" s="117"/>
      <c r="Q23" s="3" t="s">
        <v>160</v>
      </c>
    </row>
    <row r="24" spans="1:17" s="1" customFormat="1" ht="15" hidden="1" customHeight="1" x14ac:dyDescent="0.2">
      <c r="A24" s="101" t="e">
        <f t="shared" si="0"/>
        <v>#VALUE!</v>
      </c>
      <c r="B24" s="205" t="s">
        <v>136</v>
      </c>
      <c r="C24" s="206">
        <v>1.4E-3</v>
      </c>
      <c r="D24" s="165" t="e">
        <v>#VALUE!</v>
      </c>
      <c r="E24" s="240">
        <f>IFERROR(D24/C24*100,0)</f>
        <v>0</v>
      </c>
      <c r="F24" s="230" t="e">
        <v>#VALUE!</v>
      </c>
      <c r="G24" s="83" t="str">
        <f>IFERROR(D24-F24,"")</f>
        <v/>
      </c>
      <c r="H24" s="308"/>
      <c r="I24" s="131" t="e">
        <v>#VALUE!</v>
      </c>
      <c r="J24" s="338" t="str">
        <f>IFERROR(I24/H24*100,"")</f>
        <v/>
      </c>
      <c r="K24" s="240" t="e">
        <v>#VALUE!</v>
      </c>
      <c r="L24" s="24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3" t="s">
        <v>160</v>
      </c>
    </row>
    <row r="25" spans="1:17" s="13" customFormat="1" ht="15.75" x14ac:dyDescent="0.25">
      <c r="A25" s="101">
        <f t="shared" si="0"/>
        <v>4.0046499999999998</v>
      </c>
      <c r="B25" s="203" t="s">
        <v>19</v>
      </c>
      <c r="C25" s="204">
        <v>6.5274159999999997</v>
      </c>
      <c r="D25" s="226">
        <v>4.0046499999999998</v>
      </c>
      <c r="E25" s="78">
        <f>IFERROR(D25/C25*100,0)</f>
        <v>61.351229950718633</v>
      </c>
      <c r="F25" s="231">
        <v>4.1319099999999995</v>
      </c>
      <c r="G25" s="82">
        <f>IFERROR(D25-F25,"")</f>
        <v>-0.12725999999999971</v>
      </c>
      <c r="H25" s="307">
        <v>187.28</v>
      </c>
      <c r="I25" s="130">
        <v>129.69713000000002</v>
      </c>
      <c r="J25" s="341">
        <f>IFERROR(I25/H25*100,"")</f>
        <v>69.253059589918848</v>
      </c>
      <c r="K25" s="241">
        <v>123.67349</v>
      </c>
      <c r="L25" s="247">
        <f>IFERROR(I25-K25,"")</f>
        <v>6.0236400000000145</v>
      </c>
      <c r="M25" s="94">
        <f>IFERROR(IF(D25&gt;0,I25/D25*10,""),"")</f>
        <v>323.86633039092061</v>
      </c>
      <c r="N25" s="73">
        <f>IFERROR(IF(F25&gt;0,K25/F25*10,""),"")</f>
        <v>299.3131263749695</v>
      </c>
      <c r="O25" s="98">
        <f t="shared" si="1"/>
        <v>24.55320401595111</v>
      </c>
      <c r="P25" s="117"/>
      <c r="Q25" s="3" t="s">
        <v>160</v>
      </c>
    </row>
    <row r="26" spans="1:17" s="1" customFormat="1" ht="15" customHeight="1" x14ac:dyDescent="0.2">
      <c r="A26" s="101">
        <f t="shared" si="0"/>
        <v>4.0400000000000002E-3</v>
      </c>
      <c r="B26" s="205" t="s">
        <v>137</v>
      </c>
      <c r="C26" s="206">
        <v>1.371E-2</v>
      </c>
      <c r="D26" s="165">
        <v>4.0400000000000002E-3</v>
      </c>
      <c r="E26" s="240">
        <f>IFERROR(D26/C26*100,0)</f>
        <v>29.467541940189644</v>
      </c>
      <c r="F26" s="230">
        <v>2.828E-2</v>
      </c>
      <c r="G26" s="84">
        <f>IFERROR(D26-F26,"")</f>
        <v>-2.4239999999999998E-2</v>
      </c>
      <c r="H26" s="309">
        <v>0.47</v>
      </c>
      <c r="I26" s="131">
        <v>0.19897000000000001</v>
      </c>
      <c r="J26" s="335">
        <f>IFERROR(I26/H26*100,"")</f>
        <v>42.334042553191495</v>
      </c>
      <c r="K26" s="240">
        <v>0.82819999999999994</v>
      </c>
      <c r="L26" s="248">
        <f>IFERROR(I26-K26,"")</f>
        <v>-0.62922999999999996</v>
      </c>
      <c r="M26" s="95">
        <f>IFERROR(IF(D26&gt;0,I26/D26*10,""),"")</f>
        <v>492.5</v>
      </c>
      <c r="N26" s="75">
        <f>IFERROR(IF(F26&gt;0,K26/F26*10,""),"")</f>
        <v>292.85714285714283</v>
      </c>
      <c r="O26" s="141">
        <f t="shared" si="1"/>
        <v>199.64285714285717</v>
      </c>
      <c r="P26" s="117"/>
      <c r="Q26" s="3" t="s">
        <v>160</v>
      </c>
    </row>
    <row r="27" spans="1:17" s="1" customFormat="1" ht="15" customHeight="1" x14ac:dyDescent="0.2">
      <c r="A27" s="101">
        <f t="shared" si="0"/>
        <v>1.01E-2</v>
      </c>
      <c r="B27" s="205" t="s">
        <v>20</v>
      </c>
      <c r="C27" s="206">
        <v>3.1449999999999999E-2</v>
      </c>
      <c r="D27" s="165">
        <v>1.01E-2</v>
      </c>
      <c r="E27" s="240">
        <f>IFERROR(D27/C27*100,0)</f>
        <v>32.114467408585057</v>
      </c>
      <c r="F27" s="230">
        <v>1.414E-2</v>
      </c>
      <c r="G27" s="84">
        <f>IFERROR(D27-F27,"")</f>
        <v>-4.0400000000000002E-3</v>
      </c>
      <c r="H27" s="309">
        <v>0.56000000000000005</v>
      </c>
      <c r="I27" s="131">
        <v>0.23634000000000002</v>
      </c>
      <c r="J27" s="335">
        <f>IFERROR(I27/H27*100,"")</f>
        <v>42.203571428571429</v>
      </c>
      <c r="K27" s="240">
        <v>0.14039000000000001</v>
      </c>
      <c r="L27" s="248">
        <f>IFERROR(I27-K27,"")</f>
        <v>9.5950000000000008E-2</v>
      </c>
      <c r="M27" s="95">
        <f>IFERROR(IF(D27&gt;0,I27/D27*10,""),"")</f>
        <v>234.00000000000003</v>
      </c>
      <c r="N27" s="75">
        <f>IFERROR(IF(F27&gt;0,K27/F27*10,""),"")</f>
        <v>99.285714285714306</v>
      </c>
      <c r="O27" s="141">
        <f t="shared" si="1"/>
        <v>134.71428571428572</v>
      </c>
      <c r="P27" s="117"/>
      <c r="Q27" s="3" t="s">
        <v>160</v>
      </c>
    </row>
    <row r="28" spans="1:17" s="1" customFormat="1" ht="15" customHeight="1" x14ac:dyDescent="0.2">
      <c r="A28" s="101">
        <f t="shared" si="0"/>
        <v>5.2519999999999997E-2</v>
      </c>
      <c r="B28" s="205" t="s">
        <v>21</v>
      </c>
      <c r="C28" s="206">
        <v>6.3890000000000002E-2</v>
      </c>
      <c r="D28" s="165">
        <v>5.2519999999999997E-2</v>
      </c>
      <c r="E28" s="240">
        <f>IFERROR(D28/C28*100,0)</f>
        <v>82.203787760212848</v>
      </c>
      <c r="F28" s="230">
        <v>6.0600000000000001E-2</v>
      </c>
      <c r="G28" s="84">
        <f>IFERROR(D28-F28,"")</f>
        <v>-8.0800000000000038E-3</v>
      </c>
      <c r="H28" s="309">
        <v>1</v>
      </c>
      <c r="I28" s="131">
        <v>0.84738999999999998</v>
      </c>
      <c r="J28" s="335">
        <f>IFERROR(I28/H28*100,"")</f>
        <v>84.739000000000004</v>
      </c>
      <c r="K28" s="240">
        <v>0.88375000000000004</v>
      </c>
      <c r="L28" s="248">
        <f>IFERROR(I28-K28,"")</f>
        <v>-3.6360000000000059E-2</v>
      </c>
      <c r="M28" s="95">
        <f>IFERROR(IF(D28&gt;0,I28/D28*10,""),"")</f>
        <v>161.34615384615384</v>
      </c>
      <c r="N28" s="75">
        <f>IFERROR(IF(F28&gt;0,K28/F28*10,""),"")</f>
        <v>145.83333333333334</v>
      </c>
      <c r="O28" s="141">
        <f t="shared" si="1"/>
        <v>15.512820512820497</v>
      </c>
      <c r="P28" s="117"/>
      <c r="Q28" s="3" t="s">
        <v>160</v>
      </c>
    </row>
    <row r="29" spans="1:17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65" t="e">
        <v>#VALUE!</v>
      </c>
      <c r="E29" s="240">
        <f>IFERROR(D29/C29*100,0)</f>
        <v>0</v>
      </c>
      <c r="F29" s="230" t="e">
        <v>#VALUE!</v>
      </c>
      <c r="G29" s="84" t="str">
        <f>IFERROR(D29-F29,"")</f>
        <v/>
      </c>
      <c r="H29" s="309"/>
      <c r="I29" s="131" t="e">
        <v>#VALUE!</v>
      </c>
      <c r="J29" s="335" t="str">
        <f>IFERROR(I29/H29*100,"")</f>
        <v/>
      </c>
      <c r="K29" s="240" t="e">
        <v>#VALUE!</v>
      </c>
      <c r="L29" s="248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3" t="s">
        <v>160</v>
      </c>
    </row>
    <row r="30" spans="1:17" s="1" customFormat="1" ht="15.75" x14ac:dyDescent="0.2">
      <c r="A30" s="101">
        <f t="shared" si="0"/>
        <v>0.16564000000000001</v>
      </c>
      <c r="B30" s="205" t="s">
        <v>22</v>
      </c>
      <c r="C30" s="206">
        <v>0.25307999999999997</v>
      </c>
      <c r="D30" s="165">
        <v>0.16564000000000001</v>
      </c>
      <c r="E30" s="240">
        <f>IFERROR(D30/C30*100,0)</f>
        <v>65.4496601865023</v>
      </c>
      <c r="F30" s="230">
        <v>0.18584000000000001</v>
      </c>
      <c r="G30" s="83">
        <f>IFERROR(D30-F30,"")</f>
        <v>-2.0199999999999996E-2</v>
      </c>
      <c r="H30" s="308">
        <v>8.9</v>
      </c>
      <c r="I30" s="131">
        <v>6.9376899999999999</v>
      </c>
      <c r="J30" s="338">
        <f>IFERROR(I30/H30*100,"")</f>
        <v>77.951573033707859</v>
      </c>
      <c r="K30" s="240">
        <v>6.1680700000000002</v>
      </c>
      <c r="L30" s="243">
        <f>IFERROR(I30-K30,"")</f>
        <v>0.76961999999999975</v>
      </c>
      <c r="M30" s="95">
        <f>IFERROR(IF(D30&gt;0,I30/D30*10,""),"")</f>
        <v>418.84146341463412</v>
      </c>
      <c r="N30" s="74">
        <f>IFERROR(IF(F30&gt;0,K30/F30*10,""),"")</f>
        <v>331.9021739130435</v>
      </c>
      <c r="O30" s="99">
        <f t="shared" si="1"/>
        <v>86.939289501590622</v>
      </c>
      <c r="P30" s="117"/>
      <c r="Q30" s="3" t="s">
        <v>160</v>
      </c>
    </row>
    <row r="31" spans="1:17" s="1" customFormat="1" ht="15.75" x14ac:dyDescent="0.2">
      <c r="A31" s="101">
        <f t="shared" si="0"/>
        <v>0.77568000000000004</v>
      </c>
      <c r="B31" s="205" t="s">
        <v>83</v>
      </c>
      <c r="C31" s="206">
        <v>1.2662640000000001</v>
      </c>
      <c r="D31" s="165">
        <v>0.77568000000000004</v>
      </c>
      <c r="E31" s="240">
        <f>IFERROR(D31/C31*100,0)</f>
        <v>61.25736813176399</v>
      </c>
      <c r="F31" s="230">
        <v>0.72214999999999996</v>
      </c>
      <c r="G31" s="84">
        <f>IFERROR(D31-F31,"")</f>
        <v>5.3530000000000078E-2</v>
      </c>
      <c r="H31" s="309">
        <v>32</v>
      </c>
      <c r="I31" s="131">
        <v>16.735700000000001</v>
      </c>
      <c r="J31" s="335">
        <f>IFERROR(I31/H31*100,"")</f>
        <v>52.299062500000005</v>
      </c>
      <c r="K31" s="240">
        <v>16.658940000000001</v>
      </c>
      <c r="L31" s="248">
        <f>IFERROR(I31-K31,"")</f>
        <v>7.6760000000000161E-2</v>
      </c>
      <c r="M31" s="95">
        <f>IFERROR(IF(D31&gt;0,I31/D31*10,""),"")</f>
        <v>215.75520833333337</v>
      </c>
      <c r="N31" s="75">
        <f>IFERROR(IF(F31&gt;0,K31/F31*10,""),"")</f>
        <v>230.68531468531472</v>
      </c>
      <c r="O31" s="141">
        <f t="shared" si="1"/>
        <v>-14.930106351981351</v>
      </c>
      <c r="P31" s="117"/>
      <c r="Q31" s="3" t="s">
        <v>160</v>
      </c>
    </row>
    <row r="32" spans="1:17" s="1" customFormat="1" ht="15.75" x14ac:dyDescent="0.2">
      <c r="A32" s="101">
        <f t="shared" si="0"/>
        <v>1.6553899999999999</v>
      </c>
      <c r="B32" s="205" t="s">
        <v>23</v>
      </c>
      <c r="C32" s="206">
        <v>2.0594420000000002</v>
      </c>
      <c r="D32" s="165">
        <v>1.6553899999999999</v>
      </c>
      <c r="E32" s="240">
        <f>IFERROR(D32/C32*100,0)</f>
        <v>80.380510837401573</v>
      </c>
      <c r="F32" s="230">
        <v>1.6765999999999999</v>
      </c>
      <c r="G32" s="83">
        <f>IFERROR(D32-F32,"")</f>
        <v>-2.1209999999999951E-2</v>
      </c>
      <c r="H32" s="308">
        <v>65.900000000000006</v>
      </c>
      <c r="I32" s="131">
        <v>56.438800000000001</v>
      </c>
      <c r="J32" s="338">
        <f>IFERROR(I32/H32*100,"")</f>
        <v>85.643095599393021</v>
      </c>
      <c r="K32" s="240">
        <v>51.974600000000002</v>
      </c>
      <c r="L32" s="243">
        <f>IFERROR(I32-K32,"")</f>
        <v>4.4641999999999982</v>
      </c>
      <c r="M32" s="95">
        <f>IFERROR(IF(D32&gt;0,I32/D32*10,""),"")</f>
        <v>340.93959731543629</v>
      </c>
      <c r="N32" s="74">
        <f>IFERROR(IF(F32&gt;0,K32/F32*10,""),"")</f>
        <v>310.00000000000006</v>
      </c>
      <c r="O32" s="99">
        <f t="shared" si="1"/>
        <v>30.939597315436231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65">
        <v>0</v>
      </c>
      <c r="E33" s="240">
        <f>IFERROR(D33/C33*100,0)</f>
        <v>0</v>
      </c>
      <c r="F33" s="230">
        <v>0</v>
      </c>
      <c r="G33" s="84">
        <f>IFERROR(D33-F33,"")</f>
        <v>0</v>
      </c>
      <c r="H33" s="309"/>
      <c r="I33" s="131">
        <v>0</v>
      </c>
      <c r="J33" s="335" t="str">
        <f>IFERROR(I33/H33*100,"")</f>
        <v/>
      </c>
      <c r="K33" s="240">
        <v>0</v>
      </c>
      <c r="L33" s="248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3" t="s">
        <v>160</v>
      </c>
    </row>
    <row r="34" spans="1:17" s="1" customFormat="1" ht="15.75" x14ac:dyDescent="0.2">
      <c r="A34" s="101">
        <f t="shared" si="0"/>
        <v>1.0180800000000001</v>
      </c>
      <c r="B34" s="205" t="s">
        <v>25</v>
      </c>
      <c r="C34" s="206">
        <v>1.9280200000000001</v>
      </c>
      <c r="D34" s="165">
        <v>1.0180800000000001</v>
      </c>
      <c r="E34" s="240">
        <f>IFERROR(D34/C34*100,0)</f>
        <v>52.804431489299908</v>
      </c>
      <c r="F34" s="230">
        <v>1.2180599999999999</v>
      </c>
      <c r="G34" s="84">
        <f>IFERROR(D34-F34,"")</f>
        <v>-0.19997999999999982</v>
      </c>
      <c r="H34" s="309">
        <v>71</v>
      </c>
      <c r="I34" s="131">
        <v>44.154170000000001</v>
      </c>
      <c r="J34" s="335">
        <f>IFERROR(I34/H34*100,"")</f>
        <v>62.188971830985921</v>
      </c>
      <c r="K34" s="240">
        <v>43.981459999999998</v>
      </c>
      <c r="L34" s="248">
        <f>IFERROR(I34-K34,"")</f>
        <v>0.17271000000000214</v>
      </c>
      <c r="M34" s="95">
        <f>IFERROR(IF(D34&gt;0,I34/D34*10,""),"")</f>
        <v>433.70039682539675</v>
      </c>
      <c r="N34" s="75">
        <f>IFERROR(IF(F34&gt;0,K34/F34*10,""),"")</f>
        <v>361.07794361525703</v>
      </c>
      <c r="O34" s="141">
        <f t="shared" si="1"/>
        <v>72.622453210139724</v>
      </c>
      <c r="P34" s="117"/>
      <c r="Q34" s="3" t="s">
        <v>160</v>
      </c>
    </row>
    <row r="35" spans="1:17" s="1" customFormat="1" ht="15.75" x14ac:dyDescent="0.2">
      <c r="A35" s="101">
        <f t="shared" si="0"/>
        <v>0.32319999999999999</v>
      </c>
      <c r="B35" s="205" t="s">
        <v>26</v>
      </c>
      <c r="C35" s="206">
        <v>0.91105999999999998</v>
      </c>
      <c r="D35" s="165">
        <v>0.32319999999999999</v>
      </c>
      <c r="E35" s="240">
        <f>IFERROR(D35/C35*100,0)</f>
        <v>35.47516080170351</v>
      </c>
      <c r="F35" s="230">
        <v>0.22624</v>
      </c>
      <c r="G35" s="83">
        <f>IFERROR(D35-F35,"")</f>
        <v>9.6959999999999991E-2</v>
      </c>
      <c r="H35" s="308">
        <v>7.45</v>
      </c>
      <c r="I35" s="131">
        <v>4.1480700000000006</v>
      </c>
      <c r="J35" s="338">
        <f>IFERROR(I35/H35*100,"")</f>
        <v>55.678791946308735</v>
      </c>
      <c r="K35" s="240">
        <v>3.0380799999999999</v>
      </c>
      <c r="L35" s="243">
        <f>IFERROR(I35-K35,"")</f>
        <v>1.1099900000000007</v>
      </c>
      <c r="M35" s="95">
        <f>IFERROR(IF(D35&gt;0,I35/D35*10,""),"")</f>
        <v>128.34375000000003</v>
      </c>
      <c r="N35" s="74">
        <f>IFERROR(IF(F35&gt;0,K35/F35*10,""),"")</f>
        <v>134.28571428571428</v>
      </c>
      <c r="O35" s="99">
        <f t="shared" si="1"/>
        <v>-5.9419642857142492</v>
      </c>
      <c r="P35" s="117"/>
      <c r="Q35" s="3" t="s">
        <v>160</v>
      </c>
    </row>
    <row r="36" spans="1:17" s="13" customFormat="1" ht="15.75" x14ac:dyDescent="0.25">
      <c r="A36" s="101">
        <f t="shared" si="0"/>
        <v>65.836849999999998</v>
      </c>
      <c r="B36" s="203" t="s">
        <v>59</v>
      </c>
      <c r="C36" s="204">
        <v>85.950463900000003</v>
      </c>
      <c r="D36" s="226">
        <v>65.836849999999998</v>
      </c>
      <c r="E36" s="78">
        <f>IFERROR(D36/C36*100,0)</f>
        <v>76.598597625486462</v>
      </c>
      <c r="F36" s="130">
        <v>64.388509999999997</v>
      </c>
      <c r="G36" s="82">
        <f>IFERROR(D36-F36,"")</f>
        <v>1.4483400000000017</v>
      </c>
      <c r="H36" s="307">
        <v>2902.011</v>
      </c>
      <c r="I36" s="130">
        <v>2062.1634599999998</v>
      </c>
      <c r="J36" s="341">
        <f>IFERROR(I36/H36*100,"")</f>
        <v>71.05980852588084</v>
      </c>
      <c r="K36" s="241">
        <v>2083.4875900000002</v>
      </c>
      <c r="L36" s="247">
        <f>IFERROR(I36-K36,"")</f>
        <v>-21.324130000000423</v>
      </c>
      <c r="M36" s="94">
        <f>IFERROR(IF(D36&gt;0,I36/D36*10,""),"")</f>
        <v>313.22328756615781</v>
      </c>
      <c r="N36" s="73">
        <f>IFERROR(IF(F36&gt;0,K36/F36*10,""),"")</f>
        <v>323.58064971529865</v>
      </c>
      <c r="O36" s="98">
        <f t="shared" si="1"/>
        <v>-10.35736214914084</v>
      </c>
      <c r="P36" s="117"/>
      <c r="Q36" s="3" t="s">
        <v>160</v>
      </c>
    </row>
    <row r="37" spans="1:17" s="17" customFormat="1" ht="15.75" x14ac:dyDescent="0.2">
      <c r="A37" s="101">
        <f t="shared" si="0"/>
        <v>0.18179999999999999</v>
      </c>
      <c r="B37" s="205" t="s">
        <v>84</v>
      </c>
      <c r="C37" s="206">
        <v>0.29430000000000001</v>
      </c>
      <c r="D37" s="165">
        <v>0.18179999999999999</v>
      </c>
      <c r="E37" s="240">
        <f>IFERROR(D37/C37*100,0)</f>
        <v>61.773700305810394</v>
      </c>
      <c r="F37" s="230">
        <v>0.43935000000000002</v>
      </c>
      <c r="G37" s="84">
        <f>IFERROR(D37-F37,"")</f>
        <v>-0.25755000000000006</v>
      </c>
      <c r="H37" s="309">
        <v>2.3109999999999999</v>
      </c>
      <c r="I37" s="131">
        <v>1.43824</v>
      </c>
      <c r="J37" s="335">
        <f>IFERROR(I37/H37*100,"")</f>
        <v>62.234530506274346</v>
      </c>
      <c r="K37" s="240">
        <v>3.38653</v>
      </c>
      <c r="L37" s="248">
        <f>IFERROR(I37-K37,"")</f>
        <v>-1.9482900000000001</v>
      </c>
      <c r="M37" s="95">
        <f>IFERROR(IF(D37&gt;0,I37/D37*10,""),"")</f>
        <v>79.111111111111114</v>
      </c>
      <c r="N37" s="75">
        <f>IFERROR(IF(F37&gt;0,K37/F37*10,""),"")</f>
        <v>77.080459770114942</v>
      </c>
      <c r="O37" s="141">
        <f t="shared" si="1"/>
        <v>2.0306513409961724</v>
      </c>
      <c r="P37" s="117"/>
      <c r="Q37" s="3" t="s">
        <v>160</v>
      </c>
    </row>
    <row r="38" spans="1:17" s="1" customFormat="1" ht="15.75" x14ac:dyDescent="0.2">
      <c r="A38" s="101">
        <f t="shared" si="0"/>
        <v>5.3530000000000001E-2</v>
      </c>
      <c r="B38" s="205" t="s">
        <v>85</v>
      </c>
      <c r="C38" s="206">
        <v>0.16769999999999999</v>
      </c>
      <c r="D38" s="165">
        <v>5.3530000000000001E-2</v>
      </c>
      <c r="E38" s="240">
        <f>IFERROR(D38/C38*100,0)</f>
        <v>31.920095408467503</v>
      </c>
      <c r="F38" s="230">
        <v>0.24543000000000001</v>
      </c>
      <c r="G38" s="84">
        <f>IFERROR(D38-F38,"")</f>
        <v>-0.19190000000000002</v>
      </c>
      <c r="H38" s="309">
        <v>9</v>
      </c>
      <c r="I38" s="131">
        <v>0.92415000000000003</v>
      </c>
      <c r="J38" s="335">
        <f>IFERROR(I38/H38*100,"")</f>
        <v>10.268333333333333</v>
      </c>
      <c r="K38" s="240">
        <v>8.786999999999999</v>
      </c>
      <c r="L38" s="248">
        <f>IFERROR(I38-K38,"")</f>
        <v>-7.862849999999999</v>
      </c>
      <c r="M38" s="95">
        <f>IFERROR(IF(D38&gt;0,I38/D38*10,""),"")</f>
        <v>172.64150943396228</v>
      </c>
      <c r="N38" s="75">
        <f>IFERROR(IF(F38&gt;0,K38/F38*10,""),"")</f>
        <v>358.0246913580246</v>
      </c>
      <c r="O38" s="141">
        <f t="shared" si="1"/>
        <v>-185.38318192406231</v>
      </c>
      <c r="P38" s="117"/>
      <c r="Q38" s="3" t="s">
        <v>160</v>
      </c>
    </row>
    <row r="39" spans="1:17" s="3" customFormat="1" ht="15.75" x14ac:dyDescent="0.2">
      <c r="A39" s="101">
        <f t="shared" si="0"/>
        <v>1.5048999999999999</v>
      </c>
      <c r="B39" s="207" t="s">
        <v>63</v>
      </c>
      <c r="C39" s="206">
        <v>2.3402778999999998</v>
      </c>
      <c r="D39" s="165">
        <v>1.5048999999999999</v>
      </c>
      <c r="E39" s="240">
        <f>IFERROR(D39/C39*100,0)</f>
        <v>64.304328985886684</v>
      </c>
      <c r="F39" s="230">
        <v>1.33219</v>
      </c>
      <c r="G39" s="85">
        <f>IFERROR(D39-F39,"")</f>
        <v>0.17270999999999992</v>
      </c>
      <c r="H39" s="310">
        <v>57.7</v>
      </c>
      <c r="I39" s="131">
        <v>25.078299999999999</v>
      </c>
      <c r="J39" s="342">
        <f>IFERROR(I39/H39*100,"")</f>
        <v>43.463258232235695</v>
      </c>
      <c r="K39" s="240">
        <v>30.279800000000002</v>
      </c>
      <c r="L39" s="249">
        <f>IFERROR(I39-K39,"")</f>
        <v>-5.2015000000000029</v>
      </c>
      <c r="M39" s="96">
        <f>IFERROR(IF(D39&gt;0,I39/D39*10,""),"")</f>
        <v>166.64429530201343</v>
      </c>
      <c r="N39" s="75">
        <f>IFERROR(IF(F39&gt;0,K39/F39*10,""),"")</f>
        <v>227.29340409401061</v>
      </c>
      <c r="O39" s="141">
        <f t="shared" si="1"/>
        <v>-60.649108791997179</v>
      </c>
      <c r="P39" s="117"/>
      <c r="Q39" s="3" t="s">
        <v>160</v>
      </c>
    </row>
    <row r="40" spans="1:17" s="1" customFormat="1" ht="15.75" x14ac:dyDescent="0.2">
      <c r="A40" s="101">
        <f t="shared" si="0"/>
        <v>27.876000000000001</v>
      </c>
      <c r="B40" s="205" t="s">
        <v>27</v>
      </c>
      <c r="C40" s="206">
        <v>33.767762000000005</v>
      </c>
      <c r="D40" s="165">
        <v>27.876000000000001</v>
      </c>
      <c r="E40" s="240">
        <f>IFERROR(D40/C40*100,0)</f>
        <v>82.552109908853296</v>
      </c>
      <c r="F40" s="230">
        <v>28.522399999999998</v>
      </c>
      <c r="G40" s="84">
        <f>IFERROR(D40-F40,"")</f>
        <v>-0.64639999999999631</v>
      </c>
      <c r="H40" s="309">
        <v>420.5</v>
      </c>
      <c r="I40" s="131">
        <v>307.94899999999996</v>
      </c>
      <c r="J40" s="335">
        <f>IFERROR(I40/H40*100,"")</f>
        <v>73.23400713436385</v>
      </c>
      <c r="K40" s="240">
        <v>323.2</v>
      </c>
      <c r="L40" s="248">
        <f>IFERROR(I40-K40,"")</f>
        <v>-15.251000000000033</v>
      </c>
      <c r="M40" s="95">
        <f>IFERROR(IF(D40&gt;0,I40/D40*10,""),"")</f>
        <v>110.4710144927536</v>
      </c>
      <c r="N40" s="75">
        <f>IFERROR(IF(F40&gt;0,K40/F40*10,""),"")</f>
        <v>113.31444759206801</v>
      </c>
      <c r="O40" s="141">
        <f t="shared" si="1"/>
        <v>-2.8434330993144101</v>
      </c>
      <c r="P40" s="117"/>
      <c r="Q40" s="3" t="s">
        <v>160</v>
      </c>
    </row>
    <row r="41" spans="1:17" s="1" customFormat="1" ht="15.75" x14ac:dyDescent="0.2">
      <c r="A41" s="101">
        <f t="shared" si="0"/>
        <v>18.532489999999999</v>
      </c>
      <c r="B41" s="205" t="s">
        <v>28</v>
      </c>
      <c r="C41" s="206">
        <v>22.410630000000001</v>
      </c>
      <c r="D41" s="165">
        <v>18.532489999999999</v>
      </c>
      <c r="E41" s="240">
        <f>IFERROR(D41/C41*100,0)</f>
        <v>82.695087108216043</v>
      </c>
      <c r="F41" s="230">
        <v>13.060309999999999</v>
      </c>
      <c r="G41" s="83">
        <f>IFERROR(D41-F41,"")</f>
        <v>5.4721799999999998</v>
      </c>
      <c r="H41" s="308">
        <v>1350.1</v>
      </c>
      <c r="I41" s="131">
        <v>1111.9978800000001</v>
      </c>
      <c r="J41" s="338">
        <f>IFERROR(I41/H41*100,"")</f>
        <v>82.364112287978685</v>
      </c>
      <c r="K41" s="240">
        <v>901.18462</v>
      </c>
      <c r="L41" s="243">
        <f>IFERROR(I41-K41,"")</f>
        <v>210.81326000000013</v>
      </c>
      <c r="M41" s="95">
        <f>IFERROR(IF(D41&gt;0,I41/D41*10,""),"")</f>
        <v>600.02615946373112</v>
      </c>
      <c r="N41" s="74">
        <f>IFERROR(IF(F41&gt;0,K41/F41*10,""),"")</f>
        <v>690.01778671409795</v>
      </c>
      <c r="O41" s="99">
        <f t="shared" si="1"/>
        <v>-89.991627250366832</v>
      </c>
      <c r="P41" s="117"/>
      <c r="Q41" s="3" t="s">
        <v>160</v>
      </c>
    </row>
    <row r="42" spans="1:17" s="1" customFormat="1" ht="15.75" x14ac:dyDescent="0.2">
      <c r="A42" s="101">
        <f t="shared" si="0"/>
        <v>12.310890000000001</v>
      </c>
      <c r="B42" s="205" t="s">
        <v>29</v>
      </c>
      <c r="C42" s="206">
        <v>21.542000000000002</v>
      </c>
      <c r="D42" s="165">
        <v>12.310890000000001</v>
      </c>
      <c r="E42" s="240">
        <f>IFERROR(D42/C42*100,0)</f>
        <v>57.148314919691771</v>
      </c>
      <c r="F42" s="230">
        <v>15.853969999999999</v>
      </c>
      <c r="G42" s="83">
        <f>IFERROR(D42-F42,"")</f>
        <v>-3.543079999999998</v>
      </c>
      <c r="H42" s="308">
        <v>855</v>
      </c>
      <c r="I42" s="131">
        <v>411.34573</v>
      </c>
      <c r="J42" s="338">
        <f>IFERROR(I42/H42*100,"")</f>
        <v>48.110611695906435</v>
      </c>
      <c r="K42" s="240">
        <v>646.67472000000009</v>
      </c>
      <c r="L42" s="243">
        <f>IFERROR(I42-K42,"")</f>
        <v>-235.32899000000009</v>
      </c>
      <c r="M42" s="95">
        <f>IFERROR(IF(D42&gt;0,I42/D42*10,""),"")</f>
        <v>334.13159406021816</v>
      </c>
      <c r="N42" s="75">
        <f>IFERROR(IF(F42&gt;0,K42/F42*10,""),"")</f>
        <v>407.89450213416586</v>
      </c>
      <c r="O42" s="141">
        <f t="shared" si="1"/>
        <v>-73.762908073947699</v>
      </c>
      <c r="P42" s="117"/>
      <c r="Q42" s="3" t="s">
        <v>160</v>
      </c>
    </row>
    <row r="43" spans="1:17" s="1" customFormat="1" ht="15.75" x14ac:dyDescent="0.2">
      <c r="A43" s="101">
        <f t="shared" si="0"/>
        <v>5.3772399999999996</v>
      </c>
      <c r="B43" s="205" t="s">
        <v>30</v>
      </c>
      <c r="C43" s="206">
        <v>5.4277940000000005</v>
      </c>
      <c r="D43" s="165">
        <v>5.3772399999999996</v>
      </c>
      <c r="E43" s="240">
        <f>IFERROR(D43/C43*100,0)</f>
        <v>99.068608720227758</v>
      </c>
      <c r="F43" s="230">
        <v>4.9338499999999996</v>
      </c>
      <c r="G43" s="84">
        <f>IFERROR(D43-F43,"")</f>
        <v>0.44338999999999995</v>
      </c>
      <c r="H43" s="309">
        <v>207.4</v>
      </c>
      <c r="I43" s="131">
        <v>203.43016</v>
      </c>
      <c r="J43" s="335">
        <f>IFERROR(I43/H43*100,"")</f>
        <v>98.085901639344257</v>
      </c>
      <c r="K43" s="240">
        <v>169.96482</v>
      </c>
      <c r="L43" s="248">
        <f>IFERROR(I43-K43,"")</f>
        <v>33.465339999999998</v>
      </c>
      <c r="M43" s="95">
        <f>IFERROR(IF(D43&gt;0,I43/D43*10,""),"")</f>
        <v>378.31705484598046</v>
      </c>
      <c r="N43" s="75">
        <f>IFERROR(IF(F43&gt;0,K43/F43*10,""),"")</f>
        <v>344.48720573183215</v>
      </c>
      <c r="O43" s="141">
        <f t="shared" si="1"/>
        <v>33.829849114148317</v>
      </c>
      <c r="P43" s="117"/>
      <c r="Q43" s="3" t="s">
        <v>160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>
        <v>0</v>
      </c>
      <c r="D44" s="165">
        <v>0</v>
      </c>
      <c r="E44" s="240">
        <f>IFERROR(D44/C44*100,0)</f>
        <v>0</v>
      </c>
      <c r="F44" s="230">
        <v>1.01E-3</v>
      </c>
      <c r="G44" s="84">
        <f>IFERROR(D44-F44,"")</f>
        <v>-1.01E-3</v>
      </c>
      <c r="H44" s="309"/>
      <c r="I44" s="131">
        <v>0</v>
      </c>
      <c r="J44" s="335" t="str">
        <f>IFERROR(I44/H44*100,"")</f>
        <v/>
      </c>
      <c r="K44" s="240">
        <v>1.01E-2</v>
      </c>
      <c r="L44" s="248">
        <f>IFERROR(I44-K44,"")</f>
        <v>-1.01E-2</v>
      </c>
      <c r="M44" s="95" t="str">
        <f>IFERROR(IF(D44&gt;0,I44/D44*10,""),"")</f>
        <v/>
      </c>
      <c r="N44" s="75">
        <f>IFERROR(IF(F44&gt;0,K44/F44*10,""),"")</f>
        <v>100</v>
      </c>
      <c r="O44" s="141">
        <f t="shared" si="1"/>
        <v>0</v>
      </c>
      <c r="P44" s="117"/>
      <c r="Q44" s="3" t="s">
        <v>160</v>
      </c>
    </row>
    <row r="45" spans="1:17" s="13" customFormat="1" ht="15.75" x14ac:dyDescent="0.25">
      <c r="A45" s="101">
        <f t="shared" si="0"/>
        <v>19.353317000000001</v>
      </c>
      <c r="B45" s="203" t="s">
        <v>62</v>
      </c>
      <c r="C45" s="204">
        <v>22.729500999999999</v>
      </c>
      <c r="D45" s="226">
        <v>19.353317000000001</v>
      </c>
      <c r="E45" s="78">
        <f>IFERROR(D45/C45*100,0)</f>
        <v>85.146246721386447</v>
      </c>
      <c r="F45" s="130">
        <v>19.397050000000004</v>
      </c>
      <c r="G45" s="86">
        <f>IFERROR(D45-F45,"")</f>
        <v>-4.373300000000313E-2</v>
      </c>
      <c r="H45" s="332">
        <v>435.1</v>
      </c>
      <c r="I45" s="130">
        <v>293.25248999999997</v>
      </c>
      <c r="J45" s="336">
        <f>IFERROR(I45/H45*100,"")</f>
        <v>67.398871523787633</v>
      </c>
      <c r="K45" s="241">
        <v>292.24248999999998</v>
      </c>
      <c r="L45" s="250">
        <f>IFERROR(I45-K45,"")</f>
        <v>1.0099999999999909</v>
      </c>
      <c r="M45" s="94">
        <f>IFERROR(IF(D45&gt;0,I45/D45*10,""),"")</f>
        <v>151.52569970305348</v>
      </c>
      <c r="N45" s="76">
        <f>IFERROR(IF(F45&gt;0,K45/F45*10,""),"")</f>
        <v>150.6633689143452</v>
      </c>
      <c r="O45" s="140">
        <f t="shared" si="1"/>
        <v>0.8623307887082774</v>
      </c>
      <c r="P45" s="158"/>
      <c r="Q45" s="112" t="s">
        <v>160</v>
      </c>
    </row>
    <row r="46" spans="1:17" s="1" customFormat="1" ht="15.75" x14ac:dyDescent="0.2">
      <c r="A46" s="101">
        <f t="shared" si="0"/>
        <v>1.8806200000000002</v>
      </c>
      <c r="B46" s="205" t="s">
        <v>86</v>
      </c>
      <c r="C46" s="206">
        <v>1.9829000000000001</v>
      </c>
      <c r="D46" s="165">
        <v>1.8806200000000002</v>
      </c>
      <c r="E46" s="240">
        <f>IFERROR(D46/C46*100,0)</f>
        <v>94.84189822986535</v>
      </c>
      <c r="F46" s="230">
        <v>1.33623</v>
      </c>
      <c r="G46" s="84">
        <f>IFERROR(D46-F46,"")</f>
        <v>0.54439000000000015</v>
      </c>
      <c r="H46" s="327">
        <v>47</v>
      </c>
      <c r="I46" s="131">
        <v>51.431219999999996</v>
      </c>
      <c r="J46" s="335">
        <f>IFERROR(I46/H46*100,"")</f>
        <v>109.42812765957446</v>
      </c>
      <c r="K46" s="240">
        <v>39.39</v>
      </c>
      <c r="L46" s="248">
        <f>IFERROR(I46-K46,"")</f>
        <v>12.041219999999996</v>
      </c>
      <c r="M46" s="95">
        <f>IFERROR(IF(D46&gt;0,I46/D46*10,""),"")</f>
        <v>273.48012889366265</v>
      </c>
      <c r="N46" s="75">
        <f>IFERROR(IF(F46&gt;0,K46/F46*10,""),"")</f>
        <v>294.78458049886621</v>
      </c>
      <c r="O46" s="141">
        <f t="shared" si="1"/>
        <v>-21.304451605203553</v>
      </c>
      <c r="P46" s="117"/>
      <c r="Q46" s="3" t="s">
        <v>160</v>
      </c>
    </row>
    <row r="47" spans="1:17" s="1" customFormat="1" ht="15.75" x14ac:dyDescent="0.2">
      <c r="A47" s="101">
        <f t="shared" si="0"/>
        <v>0.23835999999999999</v>
      </c>
      <c r="B47" s="205" t="s">
        <v>87</v>
      </c>
      <c r="C47" s="206">
        <v>0.51249999999999996</v>
      </c>
      <c r="D47" s="165">
        <v>0.23835999999999999</v>
      </c>
      <c r="E47" s="240">
        <f>IFERROR(D47/C47*100,0)</f>
        <v>46.509268292682926</v>
      </c>
      <c r="F47" s="230">
        <v>9.8979999999999999E-2</v>
      </c>
      <c r="G47" s="84">
        <f>IFERROR(D47-F47,"")</f>
        <v>0.13938</v>
      </c>
      <c r="H47" s="327">
        <v>5.8</v>
      </c>
      <c r="I47" s="131">
        <v>3.54914</v>
      </c>
      <c r="J47" s="335">
        <f>IFERROR(I47/H47*100,"")</f>
        <v>61.192068965517244</v>
      </c>
      <c r="K47" s="240">
        <v>4.5449999999999999</v>
      </c>
      <c r="L47" s="248">
        <f>IFERROR(I47-K47,"")</f>
        <v>-0.99585999999999997</v>
      </c>
      <c r="M47" s="95">
        <f>IFERROR(IF(D47&gt;0,I47/D47*10,""),"")</f>
        <v>148.89830508474577</v>
      </c>
      <c r="N47" s="75">
        <f>IFERROR(IF(F47&gt;0,K47/F47*10,""),"")</f>
        <v>459.18367346938771</v>
      </c>
      <c r="O47" s="141">
        <f t="shared" si="1"/>
        <v>-310.28536838464197</v>
      </c>
      <c r="P47" s="117"/>
      <c r="Q47" s="3" t="s">
        <v>160</v>
      </c>
    </row>
    <row r="48" spans="1:17" s="1" customFormat="1" ht="15.75" x14ac:dyDescent="0.2">
      <c r="A48" s="101">
        <f t="shared" si="0"/>
        <v>10.079800000000001</v>
      </c>
      <c r="B48" s="205" t="s">
        <v>88</v>
      </c>
      <c r="C48" s="206">
        <v>10.502910999999999</v>
      </c>
      <c r="D48" s="165">
        <v>10.079800000000001</v>
      </c>
      <c r="E48" s="240">
        <f>IFERROR(D48/C48*100,0)</f>
        <v>95.971488285485819</v>
      </c>
      <c r="F48" s="230">
        <v>9.0344499999999996</v>
      </c>
      <c r="G48" s="84">
        <f>IFERROR(D48-F48,"")</f>
        <v>1.0453500000000009</v>
      </c>
      <c r="H48" s="327">
        <v>173.8</v>
      </c>
      <c r="I48" s="131">
        <v>136.35908999999998</v>
      </c>
      <c r="J48" s="335">
        <f>IFERROR(I48/H48*100,"")</f>
        <v>78.457474108170302</v>
      </c>
      <c r="K48" s="240">
        <v>137.31656999999998</v>
      </c>
      <c r="L48" s="248">
        <f>IFERROR(I48-K48,"")</f>
        <v>-0.95748000000000388</v>
      </c>
      <c r="M48" s="95">
        <f>IFERROR(IF(D48&gt;0,I48/D48*10,""),"")</f>
        <v>135.27955911823645</v>
      </c>
      <c r="N48" s="75">
        <f>IFERROR(IF(F48&gt;0,K48/F48*10,""),"")</f>
        <v>151.99217439910564</v>
      </c>
      <c r="O48" s="141">
        <f t="shared" si="1"/>
        <v>-16.712615280869187</v>
      </c>
      <c r="P48" s="117"/>
      <c r="Q48" s="3" t="s">
        <v>160</v>
      </c>
    </row>
    <row r="49" spans="1:17" s="1" customFormat="1" ht="15.75" x14ac:dyDescent="0.2">
      <c r="A49" s="101">
        <f t="shared" si="0"/>
        <v>9.0899999999999991E-3</v>
      </c>
      <c r="B49" s="205" t="s">
        <v>89</v>
      </c>
      <c r="C49" s="206">
        <v>0.21940000000000001</v>
      </c>
      <c r="D49" s="165">
        <v>9.0899999999999991E-3</v>
      </c>
      <c r="E49" s="240">
        <f>IFERROR(D49/C49*100,0)</f>
        <v>4.1431175934366449</v>
      </c>
      <c r="F49" s="230">
        <v>5.3530000000000001E-2</v>
      </c>
      <c r="G49" s="84">
        <f>IFERROR(D49-F49,"")</f>
        <v>-4.444E-2</v>
      </c>
      <c r="H49" s="327">
        <v>5</v>
      </c>
      <c r="I49" s="131">
        <v>0.15654999999999999</v>
      </c>
      <c r="J49" s="335">
        <f>IFERROR(I49/H49*100,"")</f>
        <v>3.1309999999999998</v>
      </c>
      <c r="K49" s="240">
        <v>1.2614900000000002</v>
      </c>
      <c r="L49" s="251">
        <f>IFERROR(I49-K49,"")</f>
        <v>-1.1049400000000003</v>
      </c>
      <c r="M49" s="95">
        <f>IFERROR(IF(D49&gt;0,I49/D49*10,""),"")</f>
        <v>172.22222222222226</v>
      </c>
      <c r="N49" s="75">
        <f>IFERROR(IF(F49&gt;0,K49/F49*10,""),"")</f>
        <v>235.66037735849062</v>
      </c>
      <c r="O49" s="141">
        <f t="shared" si="1"/>
        <v>-63.438155136268364</v>
      </c>
      <c r="P49" s="117"/>
      <c r="Q49" s="3" t="s">
        <v>160</v>
      </c>
    </row>
    <row r="50" spans="1:17" s="1" customFormat="1" ht="15.75" x14ac:dyDescent="0.2">
      <c r="A50" s="101">
        <f t="shared" si="0"/>
        <v>0.42965399999999998</v>
      </c>
      <c r="B50" s="205" t="s">
        <v>101</v>
      </c>
      <c r="C50" s="206">
        <v>0.4254</v>
      </c>
      <c r="D50" s="165">
        <v>0.42965399999999998</v>
      </c>
      <c r="E50" s="240">
        <f>IFERROR(D50/C50*100,0)</f>
        <v>101</v>
      </c>
      <c r="F50" s="230">
        <v>0.71911999999999998</v>
      </c>
      <c r="G50" s="84">
        <f>IFERROR(D50-F50,"")</f>
        <v>-0.289466</v>
      </c>
      <c r="H50" s="327">
        <v>7.7</v>
      </c>
      <c r="I50" s="131">
        <v>7.6254999999999997</v>
      </c>
      <c r="J50" s="335">
        <f>IFERROR(I50/H50*100,"")</f>
        <v>99.032467532467521</v>
      </c>
      <c r="K50" s="240">
        <v>3.4188499999999999</v>
      </c>
      <c r="L50" s="251">
        <f>IFERROR(I50-K50,"")</f>
        <v>4.2066499999999998</v>
      </c>
      <c r="M50" s="95">
        <f>IFERROR(IF(D50&gt;0,I50/D50*10,""),"")</f>
        <v>177.48001880582979</v>
      </c>
      <c r="N50" s="75">
        <f>IFERROR(IF(F50&gt;0,K50/F50*10,""),"")</f>
        <v>47.542134831460672</v>
      </c>
      <c r="O50" s="141">
        <f t="shared" si="1"/>
        <v>129.93788397436913</v>
      </c>
      <c r="P50" s="117"/>
      <c r="Q50" s="3" t="s">
        <v>160</v>
      </c>
    </row>
    <row r="51" spans="1:17" s="1" customFormat="1" ht="15.75" x14ac:dyDescent="0.2">
      <c r="A51" s="101">
        <f t="shared" si="0"/>
        <v>1.054743</v>
      </c>
      <c r="B51" s="205" t="s">
        <v>90</v>
      </c>
      <c r="C51" s="206">
        <v>1.0443</v>
      </c>
      <c r="D51" s="165">
        <v>1.054743</v>
      </c>
      <c r="E51" s="240">
        <f>IFERROR(D51/C51*100,0)</f>
        <v>101</v>
      </c>
      <c r="F51" s="230">
        <v>0.39087</v>
      </c>
      <c r="G51" s="84">
        <f>IFERROR(D51-F51,"")</f>
        <v>0.66387299999999994</v>
      </c>
      <c r="H51" s="327">
        <v>18.5</v>
      </c>
      <c r="I51" s="131">
        <v>16.008500000000002</v>
      </c>
      <c r="J51" s="335">
        <f>IFERROR(I51/H51*100,"")</f>
        <v>86.532432432432444</v>
      </c>
      <c r="K51" s="240">
        <v>6.4135</v>
      </c>
      <c r="L51" s="251">
        <f>IFERROR(I51-K51,"")</f>
        <v>9.5950000000000024</v>
      </c>
      <c r="M51" s="95">
        <f>IFERROR(IF(D51&gt;0,I51/D51*10,""),"")</f>
        <v>151.77630948961027</v>
      </c>
      <c r="N51" s="75">
        <f>IFERROR(IF(F51&gt;0,K51/F51*10,""),"")</f>
        <v>164.08268733850127</v>
      </c>
      <c r="O51" s="141">
        <f t="shared" si="1"/>
        <v>-12.306377848891003</v>
      </c>
      <c r="P51" s="117"/>
      <c r="Q51" s="3" t="s">
        <v>160</v>
      </c>
    </row>
    <row r="52" spans="1:17" s="1" customFormat="1" ht="15.75" x14ac:dyDescent="0.2">
      <c r="A52" s="101">
        <f t="shared" si="0"/>
        <v>5.6610500000000004</v>
      </c>
      <c r="B52" s="205" t="s">
        <v>102</v>
      </c>
      <c r="C52" s="206">
        <v>8.04209</v>
      </c>
      <c r="D52" s="165">
        <v>5.6610500000000004</v>
      </c>
      <c r="E52" s="240">
        <f>IFERROR(D52/C52*100,0)</f>
        <v>70.392771033400521</v>
      </c>
      <c r="F52" s="230">
        <v>7.7638700000000007</v>
      </c>
      <c r="G52" s="264">
        <f>IFERROR(D52-F52,"")</f>
        <v>-2.1028200000000004</v>
      </c>
      <c r="H52" s="327">
        <v>177.3</v>
      </c>
      <c r="I52" s="131">
        <v>78.122489999999999</v>
      </c>
      <c r="J52" s="335">
        <f>IFERROR(I52/H52*100,"")</f>
        <v>44.062318104906936</v>
      </c>
      <c r="K52" s="240">
        <v>99.897080000000003</v>
      </c>
      <c r="L52" s="252">
        <f>IFERROR(I52-K52,"")</f>
        <v>-21.774590000000003</v>
      </c>
      <c r="M52" s="95">
        <f>IFERROR(IF(D52&gt;0,I52/D52*10,""),"")</f>
        <v>138</v>
      </c>
      <c r="N52" s="77">
        <f>IFERROR(IF(F52&gt;0,K52/F52*10,""),"")</f>
        <v>128.66918173539742</v>
      </c>
      <c r="O52" s="142">
        <f t="shared" si="1"/>
        <v>9.3308182646025841</v>
      </c>
      <c r="P52" s="117"/>
      <c r="Q52" s="3" t="s">
        <v>160</v>
      </c>
    </row>
    <row r="53" spans="1:17" s="13" customFormat="1" ht="15.75" x14ac:dyDescent="0.25">
      <c r="A53" s="101">
        <f t="shared" si="0"/>
        <v>18.701160000000002</v>
      </c>
      <c r="B53" s="208" t="s">
        <v>31</v>
      </c>
      <c r="C53" s="209">
        <v>28.436250999999999</v>
      </c>
      <c r="D53" s="227">
        <v>18.701160000000002</v>
      </c>
      <c r="E53" s="241">
        <f>IFERROR(D53/C53*100,0)</f>
        <v>65.765209344930881</v>
      </c>
      <c r="F53" s="132">
        <v>22.48462</v>
      </c>
      <c r="G53" s="153">
        <f>IFERROR(D53-F53,"")</f>
        <v>-3.783459999999998</v>
      </c>
      <c r="H53" s="328">
        <v>602.35299999999995</v>
      </c>
      <c r="I53" s="132">
        <v>417.57641999999998</v>
      </c>
      <c r="J53" s="337">
        <f>IFERROR(I53/H53*100,"")</f>
        <v>69.32420358162075</v>
      </c>
      <c r="K53" s="241">
        <v>475.31306999999993</v>
      </c>
      <c r="L53" s="253">
        <f>IFERROR(I53-K53,"")</f>
        <v>-57.736649999999941</v>
      </c>
      <c r="M53" s="94">
        <f>IFERROR(IF(D53&gt;0,I53/D53*10,""),"")</f>
        <v>223.2890473104342</v>
      </c>
      <c r="N53" s="78">
        <f>IFERROR(IF(F53&gt;0,K53/F53*10,""),"")</f>
        <v>211.3947533914293</v>
      </c>
      <c r="O53" s="143">
        <f t="shared" si="1"/>
        <v>11.894293919004895</v>
      </c>
      <c r="P53" s="158"/>
      <c r="Q53" s="112" t="s">
        <v>160</v>
      </c>
    </row>
    <row r="54" spans="1:17" s="17" customFormat="1" ht="15.75" x14ac:dyDescent="0.2">
      <c r="A54" s="101">
        <f t="shared" si="0"/>
        <v>0.93526000000000009</v>
      </c>
      <c r="B54" s="210" t="s">
        <v>91</v>
      </c>
      <c r="C54" s="206">
        <v>1.3974799999999998</v>
      </c>
      <c r="D54" s="165">
        <v>0.93526000000000009</v>
      </c>
      <c r="E54" s="240">
        <f>IFERROR(D54/C54*100,0)</f>
        <v>66.924750264762295</v>
      </c>
      <c r="F54" s="230">
        <v>0.86960999999999999</v>
      </c>
      <c r="G54" s="265">
        <f>IFERROR(D54-F54,"")</f>
        <v>6.5650000000000097E-2</v>
      </c>
      <c r="H54" s="329">
        <v>32.700000000000003</v>
      </c>
      <c r="I54" s="131">
        <v>17.229590000000002</v>
      </c>
      <c r="J54" s="338">
        <f>IFERROR(I54/H54*100,"")</f>
        <v>52.689877675840982</v>
      </c>
      <c r="K54" s="240">
        <v>16.335740000000001</v>
      </c>
      <c r="L54" s="254">
        <f>IFERROR(I54-K54,"")</f>
        <v>0.89385000000000048</v>
      </c>
      <c r="M54" s="97">
        <f>IFERROR(IF(D54&gt;0,I54/D54*10,""),"")</f>
        <v>184.22246220302378</v>
      </c>
      <c r="N54" s="79">
        <f>IFERROR(IF(F54&gt;0,K54/F54*10,""),"")</f>
        <v>187.85133565621373</v>
      </c>
      <c r="O54" s="144">
        <f t="shared" si="1"/>
        <v>-3.6288734531899536</v>
      </c>
      <c r="P54" s="117"/>
      <c r="Q54" s="3" t="s">
        <v>160</v>
      </c>
    </row>
    <row r="55" spans="1:17" s="1" customFormat="1" ht="15.75" x14ac:dyDescent="0.2">
      <c r="A55" s="101">
        <f t="shared" si="0"/>
        <v>1.1776599999999999</v>
      </c>
      <c r="B55" s="210" t="s">
        <v>92</v>
      </c>
      <c r="C55" s="206">
        <v>1.6974499999999999</v>
      </c>
      <c r="D55" s="165">
        <v>1.1776599999999999</v>
      </c>
      <c r="E55" s="240">
        <f>IFERROR(D55/C55*100,0)</f>
        <v>69.378184924445492</v>
      </c>
      <c r="F55" s="230">
        <v>1.1069600000000002</v>
      </c>
      <c r="G55" s="83">
        <f>IFERROR(D55-F55,"")</f>
        <v>7.0699999999999763E-2</v>
      </c>
      <c r="H55" s="329">
        <v>53</v>
      </c>
      <c r="I55" s="131">
        <v>34.612700000000004</v>
      </c>
      <c r="J55" s="338">
        <f>IFERROR(I55/H55*100,"")</f>
        <v>65.306981132075478</v>
      </c>
      <c r="K55" s="240">
        <v>22.098800000000001</v>
      </c>
      <c r="L55" s="255">
        <f>IFERROR(I55-K55,"")</f>
        <v>12.513900000000003</v>
      </c>
      <c r="M55" s="97">
        <f>IFERROR(IF(D55&gt;0,I55/D55*10,""),"")</f>
        <v>293.9108061749572</v>
      </c>
      <c r="N55" s="75">
        <f>IFERROR(IF(F55&gt;0,K55/F55*10,""),"")</f>
        <v>199.63503649635032</v>
      </c>
      <c r="O55" s="141">
        <f t="shared" si="1"/>
        <v>94.275769678606878</v>
      </c>
      <c r="P55" s="117"/>
      <c r="Q55" s="3" t="s">
        <v>160</v>
      </c>
    </row>
    <row r="56" spans="1:17" s="1" customFormat="1" ht="15.75" x14ac:dyDescent="0.2">
      <c r="A56" s="101">
        <f t="shared" si="0"/>
        <v>1.56853</v>
      </c>
      <c r="B56" s="210" t="s">
        <v>93</v>
      </c>
      <c r="C56" s="206">
        <v>1.96763</v>
      </c>
      <c r="D56" s="165">
        <v>1.56853</v>
      </c>
      <c r="E56" s="240">
        <f>IFERROR(D56/C56*100,0)</f>
        <v>79.716715032805965</v>
      </c>
      <c r="F56" s="230">
        <v>1.9806100000000002</v>
      </c>
      <c r="G56" s="83">
        <f>IFERROR(D56-F56,"")</f>
        <v>-0.41208000000000022</v>
      </c>
      <c r="H56" s="329">
        <v>7.8</v>
      </c>
      <c r="I56" s="131">
        <v>7.8153800000000002</v>
      </c>
      <c r="J56" s="338">
        <f>IFERROR(I56/H56*100,"")</f>
        <v>100.1971794871795</v>
      </c>
      <c r="K56" s="240">
        <v>9.2919999999999998</v>
      </c>
      <c r="L56" s="255">
        <f>IFERROR(I56-K56,"")</f>
        <v>-1.4766199999999996</v>
      </c>
      <c r="M56" s="97">
        <f>IFERROR(IF(D56&gt;0,I56/D56*10,""),"")</f>
        <v>49.826142949130713</v>
      </c>
      <c r="N56" s="75">
        <f>IFERROR(IF(F56&gt;0,K56/F56*10,""),"")</f>
        <v>46.914839367669558</v>
      </c>
      <c r="O56" s="141">
        <f t="shared" si="1"/>
        <v>2.911303581461155</v>
      </c>
      <c r="P56" s="117"/>
      <c r="Q56" s="3" t="s">
        <v>160</v>
      </c>
    </row>
    <row r="57" spans="1:17" s="1" customFormat="1" ht="15.75" x14ac:dyDescent="0.2">
      <c r="A57" s="101">
        <f t="shared" si="0"/>
        <v>1.7664900000000001</v>
      </c>
      <c r="B57" s="210" t="s">
        <v>94</v>
      </c>
      <c r="C57" s="206">
        <v>2.5715699999999999</v>
      </c>
      <c r="D57" s="165">
        <v>1.7664900000000001</v>
      </c>
      <c r="E57" s="240">
        <f>IFERROR(D57/C57*100,0)</f>
        <v>68.693055215296496</v>
      </c>
      <c r="F57" s="230">
        <v>2.0533299999999999</v>
      </c>
      <c r="G57" s="83">
        <f>IFERROR(D57-F57,"")</f>
        <v>-0.28683999999999976</v>
      </c>
      <c r="H57" s="329">
        <v>35</v>
      </c>
      <c r="I57" s="131">
        <v>31.478670000000001</v>
      </c>
      <c r="J57" s="338">
        <f>IFERROR(I57/H57*100,"")</f>
        <v>89.939057142857152</v>
      </c>
      <c r="K57" s="240">
        <v>29.711170000000003</v>
      </c>
      <c r="L57" s="255">
        <f>IFERROR(I57-K57,"")</f>
        <v>1.7674999999999983</v>
      </c>
      <c r="M57" s="97">
        <f>IFERROR(IF(D57&gt;0,I57/D57*10,""),"")</f>
        <v>178.19897084048026</v>
      </c>
      <c r="N57" s="75">
        <f>IFERROR(IF(F57&gt;0,K57/F57*10,""),"")</f>
        <v>144.69749139203151</v>
      </c>
      <c r="O57" s="141">
        <f t="shared" si="1"/>
        <v>33.501479448448748</v>
      </c>
      <c r="P57" s="117"/>
      <c r="Q57" s="3" t="s">
        <v>160</v>
      </c>
    </row>
    <row r="58" spans="1:17" s="1" customFormat="1" ht="15.75" x14ac:dyDescent="0.2">
      <c r="A58" s="101">
        <f t="shared" si="0"/>
        <v>0.15351999999999999</v>
      </c>
      <c r="B58" s="210" t="s">
        <v>57</v>
      </c>
      <c r="C58" s="206">
        <v>0.34105000000000002</v>
      </c>
      <c r="D58" s="165">
        <v>0.15351999999999999</v>
      </c>
      <c r="E58" s="240">
        <f>IFERROR(D58/C58*100,0)</f>
        <v>45.013927576601667</v>
      </c>
      <c r="F58" s="230">
        <v>0.29693999999999998</v>
      </c>
      <c r="G58" s="83">
        <f>IFERROR(D58-F58,"")</f>
        <v>-0.14341999999999999</v>
      </c>
      <c r="H58" s="329">
        <v>7.8</v>
      </c>
      <c r="I58" s="131">
        <v>4.70357</v>
      </c>
      <c r="J58" s="338">
        <f>IFERROR(I58/H58*100,"")</f>
        <v>60.302179487179487</v>
      </c>
      <c r="K58" s="240">
        <v>6.0458600000000002</v>
      </c>
      <c r="L58" s="243">
        <f>IFERROR(I58-K58,"")</f>
        <v>-1.3422900000000002</v>
      </c>
      <c r="M58" s="97">
        <f>IFERROR(IF(D58&gt;0,I58/D58*10,""),"")</f>
        <v>306.38157894736844</v>
      </c>
      <c r="N58" s="75">
        <f>IFERROR(IF(F58&gt;0,K58/F58*10,""),"")</f>
        <v>203.60544217687078</v>
      </c>
      <c r="O58" s="141">
        <f t="shared" si="1"/>
        <v>102.77613677049766</v>
      </c>
      <c r="P58" s="117"/>
      <c r="Q58" s="3" t="s">
        <v>160</v>
      </c>
    </row>
    <row r="59" spans="1:17" s="1" customFormat="1" ht="15.75" x14ac:dyDescent="0.2">
      <c r="A59" s="101">
        <f t="shared" si="0"/>
        <v>0.53631000000000006</v>
      </c>
      <c r="B59" s="210" t="s">
        <v>32</v>
      </c>
      <c r="C59" s="206">
        <v>0.96162499999999995</v>
      </c>
      <c r="D59" s="165">
        <v>0.53631000000000006</v>
      </c>
      <c r="E59" s="240">
        <f>IFERROR(D59/C59*100,0)</f>
        <v>55.771220590146896</v>
      </c>
      <c r="F59" s="230">
        <v>0.54742000000000002</v>
      </c>
      <c r="G59" s="83">
        <f>IFERROR(D59-F59,"")</f>
        <v>-1.1109999999999953E-2</v>
      </c>
      <c r="H59" s="329">
        <v>29.6</v>
      </c>
      <c r="I59" s="131">
        <v>18.424420000000001</v>
      </c>
      <c r="J59" s="338">
        <f>IFERROR(I59/H59*100,"")</f>
        <v>62.244662162162165</v>
      </c>
      <c r="K59" s="240">
        <v>16.256959999999999</v>
      </c>
      <c r="L59" s="243">
        <f>IFERROR(I59-K59,"")</f>
        <v>2.1674600000000019</v>
      </c>
      <c r="M59" s="97">
        <f>IFERROR(IF(D59&gt;0,I59/D59*10,""),"")</f>
        <v>343.54048964218458</v>
      </c>
      <c r="N59" s="75">
        <f>IFERROR(IF(F59&gt;0,K59/F59*10,""),"")</f>
        <v>296.97416974169744</v>
      </c>
      <c r="O59" s="141">
        <f t="shared" si="1"/>
        <v>46.566319900487144</v>
      </c>
      <c r="P59" s="117"/>
      <c r="Q59" s="3" t="s">
        <v>160</v>
      </c>
    </row>
    <row r="60" spans="1:17" s="1" customFormat="1" ht="15.75" x14ac:dyDescent="0.2">
      <c r="A60" s="101">
        <f t="shared" si="0"/>
        <v>0.53429000000000004</v>
      </c>
      <c r="B60" s="210" t="s">
        <v>60</v>
      </c>
      <c r="C60" s="206">
        <v>1.1023909999999999</v>
      </c>
      <c r="D60" s="165">
        <v>0.53429000000000004</v>
      </c>
      <c r="E60" s="240">
        <f>IFERROR(D60/C60*100,0)</f>
        <v>48.466469700859321</v>
      </c>
      <c r="F60" s="230">
        <v>0.66861999999999999</v>
      </c>
      <c r="G60" s="83">
        <f>IFERROR(D60-F60,"")</f>
        <v>-0.13432999999999995</v>
      </c>
      <c r="H60" s="329">
        <v>16.100000000000001</v>
      </c>
      <c r="I60" s="131">
        <v>11.283720000000001</v>
      </c>
      <c r="J60" s="338">
        <f>IFERROR(I60/H60*100,"")</f>
        <v>70.08521739130434</v>
      </c>
      <c r="K60" s="240">
        <v>12.53612</v>
      </c>
      <c r="L60" s="243">
        <f>IFERROR(I60-K60,"")</f>
        <v>-1.2523999999999997</v>
      </c>
      <c r="M60" s="97">
        <f>IFERROR(IF(D60&gt;0,I60/D60*10,""),"")</f>
        <v>211.19092627599244</v>
      </c>
      <c r="N60" s="75">
        <f>IFERROR(IF(F60&gt;0,K60/F60*10,""),"")</f>
        <v>187.49244712990935</v>
      </c>
      <c r="O60" s="141">
        <f t="shared" si="1"/>
        <v>23.698479146083088</v>
      </c>
      <c r="P60" s="117"/>
      <c r="Q60" s="3" t="s">
        <v>160</v>
      </c>
    </row>
    <row r="61" spans="1:17" s="1" customFormat="1" ht="15.75" x14ac:dyDescent="0.2">
      <c r="A61" s="101">
        <f t="shared" si="0"/>
        <v>6.565E-2</v>
      </c>
      <c r="B61" s="210" t="s">
        <v>33</v>
      </c>
      <c r="C61" s="206">
        <v>7.8299999999999995E-2</v>
      </c>
      <c r="D61" s="165">
        <v>6.565E-2</v>
      </c>
      <c r="E61" s="240">
        <f>IFERROR(D61/C61*100,0)</f>
        <v>83.844189016602812</v>
      </c>
      <c r="F61" s="230">
        <v>0.19493000000000002</v>
      </c>
      <c r="G61" s="83">
        <f>IFERROR(D61-F61,"")</f>
        <v>-0.12928000000000001</v>
      </c>
      <c r="H61" s="314">
        <v>1.2</v>
      </c>
      <c r="I61" s="131">
        <v>1.3837000000000002</v>
      </c>
      <c r="J61" s="338">
        <f>IFERROR(I61/H61*100,"")</f>
        <v>115.30833333333335</v>
      </c>
      <c r="K61" s="240">
        <v>2.97546</v>
      </c>
      <c r="L61" s="243">
        <f>IFERROR(I61-K61,"")</f>
        <v>-1.5917599999999998</v>
      </c>
      <c r="M61" s="97">
        <f>IFERROR(IF(D61&gt;0,I61/D61*10,""),"")</f>
        <v>210.7692307692308</v>
      </c>
      <c r="N61" s="75">
        <f>IFERROR(IF(F61&gt;0,K61/F61*10,""),"")</f>
        <v>152.64248704663211</v>
      </c>
      <c r="O61" s="141">
        <f t="shared" si="1"/>
        <v>58.12674372259869</v>
      </c>
      <c r="P61" s="117"/>
      <c r="Q61" s="3" t="s">
        <v>160</v>
      </c>
    </row>
    <row r="62" spans="1:17" s="1" customFormat="1" ht="15.75" x14ac:dyDescent="0.2">
      <c r="A62" s="101">
        <f t="shared" si="0"/>
        <v>0.51611000000000007</v>
      </c>
      <c r="B62" s="210" t="s">
        <v>95</v>
      </c>
      <c r="C62" s="206">
        <v>0.92663000000000006</v>
      </c>
      <c r="D62" s="165">
        <v>0.51611000000000007</v>
      </c>
      <c r="E62" s="240">
        <f>IFERROR(D62/C62*100,0)</f>
        <v>55.697527600012954</v>
      </c>
      <c r="F62" s="230">
        <v>0.5656000000000001</v>
      </c>
      <c r="G62" s="83">
        <f>IFERROR(D62-F62,"")</f>
        <v>-4.9490000000000034E-2</v>
      </c>
      <c r="H62" s="308">
        <v>33.5</v>
      </c>
      <c r="I62" s="131">
        <v>17.237670000000001</v>
      </c>
      <c r="J62" s="338">
        <f>IFERROR(I62/H62*100,"")</f>
        <v>51.455731343283581</v>
      </c>
      <c r="K62" s="240">
        <v>22.59572</v>
      </c>
      <c r="L62" s="243">
        <f>IFERROR(I62-K62,"")</f>
        <v>-5.3580499999999986</v>
      </c>
      <c r="M62" s="97">
        <f>IFERROR(IF(D62&gt;0,I62/D62*10,""),"")</f>
        <v>333.99217221135024</v>
      </c>
      <c r="N62" s="75">
        <f>IFERROR(IF(F62&gt;0,K62/F62*10,""),"")</f>
        <v>399.49999999999994</v>
      </c>
      <c r="O62" s="141">
        <f t="shared" si="1"/>
        <v>-65.507827788649706</v>
      </c>
      <c r="P62" s="117"/>
      <c r="Q62" s="3" t="s">
        <v>160</v>
      </c>
    </row>
    <row r="63" spans="1:17" s="1" customFormat="1" ht="15.75" x14ac:dyDescent="0.2">
      <c r="A63" s="101">
        <f t="shared" si="0"/>
        <v>2.5472199999999998</v>
      </c>
      <c r="B63" s="210" t="s">
        <v>34</v>
      </c>
      <c r="C63" s="206">
        <v>3.0594299999999999</v>
      </c>
      <c r="D63" s="165">
        <v>2.5472199999999998</v>
      </c>
      <c r="E63" s="240">
        <f>IFERROR(D63/C63*100,0)</f>
        <v>83.257992501871257</v>
      </c>
      <c r="F63" s="230">
        <v>2.2422000000000004</v>
      </c>
      <c r="G63" s="83">
        <f>IFERROR(D63-F63,"")</f>
        <v>0.3050199999999994</v>
      </c>
      <c r="H63" s="308">
        <v>47.7</v>
      </c>
      <c r="I63" s="131">
        <v>43.198709999999998</v>
      </c>
      <c r="J63" s="338">
        <f>IFERROR(I63/H63*100,"")</f>
        <v>90.563333333333333</v>
      </c>
      <c r="K63" s="240">
        <v>45.467170000000003</v>
      </c>
      <c r="L63" s="243">
        <f>IFERROR(I63-K63,"")</f>
        <v>-2.2684600000000046</v>
      </c>
      <c r="M63" s="97">
        <f>IFERROR(IF(D63&gt;0,I63/D63*10,""),"")</f>
        <v>169.59159397303728</v>
      </c>
      <c r="N63" s="75">
        <f>IFERROR(IF(F63&gt;0,K63/F63*10,""),"")</f>
        <v>202.77927927927925</v>
      </c>
      <c r="O63" s="141">
        <f t="shared" si="1"/>
        <v>-33.187685306241974</v>
      </c>
      <c r="P63" s="117"/>
      <c r="Q63" s="3" t="s">
        <v>160</v>
      </c>
    </row>
    <row r="64" spans="1:17" s="1" customFormat="1" ht="15.75" x14ac:dyDescent="0.2">
      <c r="A64" s="101">
        <f t="shared" si="0"/>
        <v>0.39693000000000001</v>
      </c>
      <c r="B64" s="210" t="s">
        <v>35</v>
      </c>
      <c r="C64" s="206">
        <v>0.60256500000000002</v>
      </c>
      <c r="D64" s="165">
        <v>0.39693000000000001</v>
      </c>
      <c r="E64" s="240">
        <f>IFERROR(D64/C64*100,0)</f>
        <v>65.873391252396004</v>
      </c>
      <c r="F64" s="230">
        <v>0.51712000000000002</v>
      </c>
      <c r="G64" s="84">
        <f>IFERROR(D64-F64,"")</f>
        <v>-0.12019000000000002</v>
      </c>
      <c r="H64" s="309">
        <v>20.2</v>
      </c>
      <c r="I64" s="131">
        <v>9.0496000000000016</v>
      </c>
      <c r="J64" s="335">
        <f>IFERROR(I64/H64*100,"")</f>
        <v>44.800000000000011</v>
      </c>
      <c r="K64" s="240">
        <v>13.28453</v>
      </c>
      <c r="L64" s="248">
        <f>IFERROR(I64-K64,"")</f>
        <v>-4.2349299999999985</v>
      </c>
      <c r="M64" s="97">
        <f>IFERROR(IF(D64&gt;0,I64/D64*10,""),"")</f>
        <v>227.9898218829517</v>
      </c>
      <c r="N64" s="75">
        <f>IFERROR(IF(F64&gt;0,K64/F64*10,""),"")</f>
        <v>256.89453125</v>
      </c>
      <c r="O64" s="141">
        <f t="shared" si="1"/>
        <v>-28.904709367048298</v>
      </c>
      <c r="P64" s="117"/>
      <c r="Q64" s="3" t="s">
        <v>160</v>
      </c>
    </row>
    <row r="65" spans="1:17" s="1" customFormat="1" ht="15.75" x14ac:dyDescent="0.2">
      <c r="A65" s="101">
        <f t="shared" si="0"/>
        <v>2.2694700000000001</v>
      </c>
      <c r="B65" s="205" t="s">
        <v>36</v>
      </c>
      <c r="C65" s="206">
        <v>4.0265699999999995</v>
      </c>
      <c r="D65" s="165">
        <v>2.2694700000000001</v>
      </c>
      <c r="E65" s="240">
        <f>IFERROR(D65/C65*100,0)</f>
        <v>56.362363003747618</v>
      </c>
      <c r="F65" s="230">
        <v>2.8057799999999999</v>
      </c>
      <c r="G65" s="83">
        <f>IFERROR(D65-F65,"")</f>
        <v>-0.53630999999999984</v>
      </c>
      <c r="H65" s="308">
        <v>110</v>
      </c>
      <c r="I65" s="131">
        <v>89.14967</v>
      </c>
      <c r="J65" s="338">
        <f>IFERROR(I65/H65*100,"")</f>
        <v>81.045154545454551</v>
      </c>
      <c r="K65" s="240">
        <v>105.91668</v>
      </c>
      <c r="L65" s="243">
        <f>IFERROR(I65-K65,"")</f>
        <v>-16.767009999999999</v>
      </c>
      <c r="M65" s="95">
        <f>IFERROR(IF(D65&gt;0,I65/D65*10,""),"")</f>
        <v>392.82153983088563</v>
      </c>
      <c r="N65" s="75">
        <f>IFERROR(IF(F65&gt;0,K65/F65*10,""),"")</f>
        <v>377.49460043196541</v>
      </c>
      <c r="O65" s="141">
        <f t="shared" si="1"/>
        <v>15.326939398920217</v>
      </c>
      <c r="P65" s="117"/>
      <c r="Q65" s="3" t="s">
        <v>160</v>
      </c>
    </row>
    <row r="66" spans="1:17" s="1" customFormat="1" ht="15.75" x14ac:dyDescent="0.2">
      <c r="A66" s="101">
        <f t="shared" si="0"/>
        <v>5.1520099999999998</v>
      </c>
      <c r="B66" s="210" t="s">
        <v>37</v>
      </c>
      <c r="C66" s="206">
        <v>8.6425599999999996</v>
      </c>
      <c r="D66" s="165">
        <v>5.1520099999999998</v>
      </c>
      <c r="E66" s="240">
        <f>IFERROR(D66/C66*100,0)</f>
        <v>59.612082531101898</v>
      </c>
      <c r="F66" s="230">
        <v>7.7648799999999998</v>
      </c>
      <c r="G66" s="83">
        <f>IFERROR(D66-F66,"")</f>
        <v>-2.61287</v>
      </c>
      <c r="H66" s="308">
        <v>160.30000000000001</v>
      </c>
      <c r="I66" s="131">
        <v>98.102310000000003</v>
      </c>
      <c r="J66" s="338">
        <f>IFERROR(I66/H66*100,"")</f>
        <v>61.199195258889581</v>
      </c>
      <c r="K66" s="240">
        <v>148.64169999999999</v>
      </c>
      <c r="L66" s="243">
        <f>IFERROR(I66-K66,"")</f>
        <v>-50.539389999999983</v>
      </c>
      <c r="M66" s="95">
        <f>IFERROR(IF(D66&gt;0,I66/D66*10,""),"")</f>
        <v>190.41560478337584</v>
      </c>
      <c r="N66" s="75">
        <f>IFERROR(IF(F66&gt;0,K66/F66*10,""),"")</f>
        <v>191.42819979188346</v>
      </c>
      <c r="O66" s="141">
        <f t="shared" si="1"/>
        <v>-1.012595008507617</v>
      </c>
      <c r="P66" s="117"/>
      <c r="Q66" s="3" t="s">
        <v>160</v>
      </c>
    </row>
    <row r="67" spans="1:17" s="1" customFormat="1" ht="15.75" x14ac:dyDescent="0.2">
      <c r="A67" s="101">
        <f t="shared" si="0"/>
        <v>1.0817099999999999</v>
      </c>
      <c r="B67" s="210" t="s">
        <v>38</v>
      </c>
      <c r="C67" s="206">
        <v>1.0609999999999999</v>
      </c>
      <c r="D67" s="165">
        <v>1.0817099999999999</v>
      </c>
      <c r="E67" s="240">
        <f>IFERROR(D67/C67*100,0)</f>
        <v>101.95193213949105</v>
      </c>
      <c r="F67" s="230">
        <v>0.87061999999999995</v>
      </c>
      <c r="G67" s="83">
        <f>IFERROR(D67-F67,"")</f>
        <v>0.21109</v>
      </c>
      <c r="H67" s="308">
        <v>47.453000000000003</v>
      </c>
      <c r="I67" s="131">
        <v>33.906709999999997</v>
      </c>
      <c r="J67" s="338">
        <f>IFERROR(I67/H67*100,"")</f>
        <v>71.453248477440823</v>
      </c>
      <c r="K67" s="240">
        <v>24.155160000000002</v>
      </c>
      <c r="L67" s="243">
        <f>IFERROR(I67-K67,"")</f>
        <v>9.7515499999999946</v>
      </c>
      <c r="M67" s="95">
        <f>IFERROR(IF(D67&gt;0,I67/D67*10,""),"")</f>
        <v>313.45471521942108</v>
      </c>
      <c r="N67" s="75">
        <f>IFERROR(IF(F67&gt;0,K67/F67*10,""),"")</f>
        <v>277.44779582366596</v>
      </c>
      <c r="O67" s="141">
        <f t="shared" si="1"/>
        <v>36.006919395755119</v>
      </c>
      <c r="P67" s="117"/>
      <c r="Q67" s="3" t="s">
        <v>160</v>
      </c>
    </row>
    <row r="68" spans="1:17" s="13" customFormat="1" ht="15.75" x14ac:dyDescent="0.25">
      <c r="A68" s="101">
        <f t="shared" si="0"/>
        <v>3.85921</v>
      </c>
      <c r="B68" s="211" t="s">
        <v>138</v>
      </c>
      <c r="C68" s="209">
        <v>4.1539869999999999</v>
      </c>
      <c r="D68" s="227">
        <v>3.85921</v>
      </c>
      <c r="E68" s="241">
        <f>IFERROR(D68/C68*100,0)</f>
        <v>92.903757281859583</v>
      </c>
      <c r="F68" s="229">
        <v>3.6966000000000001</v>
      </c>
      <c r="G68" s="104">
        <f>IFERROR(D68-F68,"")</f>
        <v>0.16260999999999992</v>
      </c>
      <c r="H68" s="315">
        <v>147.1</v>
      </c>
      <c r="I68" s="296">
        <v>144.17043000000001</v>
      </c>
      <c r="J68" s="341">
        <f>IFERROR(I68/H68*100,"")</f>
        <v>98.008450033990485</v>
      </c>
      <c r="K68" s="241">
        <v>115.9682</v>
      </c>
      <c r="L68" s="256">
        <f>IFERROR(I68-K68,"")</f>
        <v>28.202230000000014</v>
      </c>
      <c r="M68" s="102">
        <f>IFERROR(IF(D68&gt;0,I68/D68*10,""),"")</f>
        <v>373.57498037163049</v>
      </c>
      <c r="N68" s="103">
        <f>IFERROR(IF(F68&gt;0,K68/F68*10,""),"")</f>
        <v>313.71584699453547</v>
      </c>
      <c r="O68" s="127">
        <f t="shared" si="1"/>
        <v>59.85913337709502</v>
      </c>
      <c r="P68" s="158"/>
      <c r="Q68" s="112" t="s">
        <v>160</v>
      </c>
    </row>
    <row r="69" spans="1:17" s="1" customFormat="1" ht="15.75" x14ac:dyDescent="0.2">
      <c r="A69" s="101">
        <f t="shared" si="0"/>
        <v>0.59690999999999994</v>
      </c>
      <c r="B69" s="210" t="s">
        <v>96</v>
      </c>
      <c r="C69" s="206">
        <v>0.59074000000000004</v>
      </c>
      <c r="D69" s="165">
        <v>0.59690999999999994</v>
      </c>
      <c r="E69" s="240">
        <f>IFERROR(D69/C69*100,0)</f>
        <v>101.04445272031688</v>
      </c>
      <c r="F69" s="230">
        <v>0.43025999999999998</v>
      </c>
      <c r="G69" s="83">
        <f>IFERROR(D69-F69,"")</f>
        <v>0.16664999999999996</v>
      </c>
      <c r="H69" s="308">
        <v>20.100000000000001</v>
      </c>
      <c r="I69" s="131">
        <v>33.027000000000001</v>
      </c>
      <c r="J69" s="338">
        <f>IFERROR(I69/H69*100,"")</f>
        <v>164.31343283582089</v>
      </c>
      <c r="K69" s="240">
        <v>21.25141</v>
      </c>
      <c r="L69" s="243">
        <f>IFERROR(I69-K69,"")</f>
        <v>11.775590000000001</v>
      </c>
      <c r="M69" s="97">
        <f>IFERROR(IF(D69&gt;0,I69/D69*10,""),"")</f>
        <v>553.29949238578683</v>
      </c>
      <c r="N69" s="75">
        <f>IFERROR(IF(F69&gt;0,K69/F69*10,""),"")</f>
        <v>493.92018779342726</v>
      </c>
      <c r="O69" s="141">
        <f t="shared" si="1"/>
        <v>59.379304592359574</v>
      </c>
      <c r="P69" s="117"/>
      <c r="Q69" s="3" t="s">
        <v>160</v>
      </c>
    </row>
    <row r="70" spans="1:17" s="1" customFormat="1" ht="15.75" x14ac:dyDescent="0.2">
      <c r="A70" s="101">
        <f t="shared" ref="A70:A101" si="2">IF(OR(D70="",D70=0),"x",D70)</f>
        <v>1.14635</v>
      </c>
      <c r="B70" s="212" t="s">
        <v>39</v>
      </c>
      <c r="C70" s="206">
        <v>1.289002</v>
      </c>
      <c r="D70" s="165">
        <v>1.14635</v>
      </c>
      <c r="E70" s="240">
        <f>IFERROR(D70/C70*100,0)</f>
        <v>88.933143625843869</v>
      </c>
      <c r="F70" s="230">
        <v>1.0938300000000001</v>
      </c>
      <c r="G70" s="83">
        <f>IFERROR(D70-F70,"")</f>
        <v>5.25199999999999E-2</v>
      </c>
      <c r="H70" s="308">
        <v>44</v>
      </c>
      <c r="I70" s="131">
        <v>28.658750000000001</v>
      </c>
      <c r="J70" s="338">
        <f>IFERROR(I70/H70*100,"")</f>
        <v>65.133522727272734</v>
      </c>
      <c r="K70" s="240">
        <v>28.695110000000003</v>
      </c>
      <c r="L70" s="243">
        <f>IFERROR(I70-K70,"")</f>
        <v>-3.6360000000001946E-2</v>
      </c>
      <c r="M70" s="97">
        <f>IFERROR(IF(D70&gt;0,I70/D70*10,""),"")</f>
        <v>250</v>
      </c>
      <c r="N70" s="75">
        <f>IFERROR(IF(F70&gt;0,K70/F70*10,""),"")</f>
        <v>262.33610341643583</v>
      </c>
      <c r="O70" s="141">
        <f t="shared" ref="O70:O101" si="3">IFERROR(M70-N70,0)</f>
        <v>-12.336103416435833</v>
      </c>
      <c r="P70" s="117"/>
      <c r="Q70" s="3" t="s">
        <v>160</v>
      </c>
    </row>
    <row r="71" spans="1:17" s="1" customFormat="1" ht="15.75" x14ac:dyDescent="0.2">
      <c r="A71" s="101">
        <f t="shared" si="2"/>
        <v>1.0322200000000001</v>
      </c>
      <c r="B71" s="210" t="s">
        <v>40</v>
      </c>
      <c r="C71" s="206">
        <v>1.0685450000000001</v>
      </c>
      <c r="D71" s="165">
        <v>1.0322200000000001</v>
      </c>
      <c r="E71" s="240">
        <f>IFERROR(D71/C71*100,0)</f>
        <v>96.600517526168773</v>
      </c>
      <c r="F71" s="230">
        <v>1.1039300000000001</v>
      </c>
      <c r="G71" s="83">
        <f>IFERROR(D71-F71,"")</f>
        <v>-7.170999999999994E-2</v>
      </c>
      <c r="H71" s="308">
        <v>47.4</v>
      </c>
      <c r="I71" s="131">
        <v>52.225079999999998</v>
      </c>
      <c r="J71" s="338">
        <f>IFERROR(I71/H71*100,"")</f>
        <v>110.17949367088609</v>
      </c>
      <c r="K71" s="240">
        <v>41.578670000000002</v>
      </c>
      <c r="L71" s="243">
        <f>IFERROR(I71-K71,"")</f>
        <v>10.646409999999996</v>
      </c>
      <c r="M71" s="97">
        <f>IFERROR(IF(D71&gt;0,I71/D71*10,""),"")</f>
        <v>505.9491193737768</v>
      </c>
      <c r="N71" s="75">
        <f>IFERROR(IF(F71&gt;0,K71/F71*10,""),"")</f>
        <v>376.64226898444645</v>
      </c>
      <c r="O71" s="141">
        <f t="shared" si="3"/>
        <v>129.30685038933035</v>
      </c>
      <c r="P71" s="117"/>
      <c r="Q71" s="3" t="s">
        <v>160</v>
      </c>
    </row>
    <row r="72" spans="1:17" s="1" customFormat="1" ht="15" hidden="1" customHeight="1" x14ac:dyDescent="0.2">
      <c r="A72" s="101" t="e">
        <f t="shared" si="2"/>
        <v>#VALUE!</v>
      </c>
      <c r="B72" s="210" t="s">
        <v>136</v>
      </c>
      <c r="C72" s="206">
        <v>2.415E-3</v>
      </c>
      <c r="D72" s="165" t="e">
        <v>#VALUE!</v>
      </c>
      <c r="E72" s="240">
        <f>IFERROR(D72/C72*100,0)</f>
        <v>0</v>
      </c>
      <c r="F72" s="230" t="e">
        <v>#VALUE!</v>
      </c>
      <c r="G72" s="83" t="str">
        <f>IFERROR(D72-F72,"")</f>
        <v/>
      </c>
      <c r="H72" s="308"/>
      <c r="I72" s="131" t="e">
        <v>#VALUE!</v>
      </c>
      <c r="J72" s="338" t="str">
        <f>IFERROR(I72/H72*100,"")</f>
        <v/>
      </c>
      <c r="K72" s="240" t="e">
        <v>#VALUE!</v>
      </c>
      <c r="L72" s="24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3" t="s">
        <v>160</v>
      </c>
    </row>
    <row r="73" spans="1:17" s="1" customFormat="1" ht="15" hidden="1" customHeight="1" x14ac:dyDescent="0.2">
      <c r="A73" s="101" t="e">
        <f t="shared" si="2"/>
        <v>#VALUE!</v>
      </c>
      <c r="B73" s="210" t="s">
        <v>136</v>
      </c>
      <c r="C73" s="206">
        <v>0</v>
      </c>
      <c r="D73" s="165" t="e">
        <v>#VALUE!</v>
      </c>
      <c r="E73" s="240">
        <f>IFERROR(D73/C73*100,0)</f>
        <v>0</v>
      </c>
      <c r="F73" s="230" t="e">
        <v>#VALUE!</v>
      </c>
      <c r="G73" s="83" t="str">
        <f>IFERROR(D73-F73,"")</f>
        <v/>
      </c>
      <c r="H73" s="308"/>
      <c r="I73" s="131" t="e">
        <v>#VALUE!</v>
      </c>
      <c r="J73" s="338" t="str">
        <f>IFERROR(I73/H73*100,"")</f>
        <v/>
      </c>
      <c r="K73" s="240" t="e">
        <v>#VALUE!</v>
      </c>
      <c r="L73" s="24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3" t="s">
        <v>160</v>
      </c>
    </row>
    <row r="74" spans="1:17" s="1" customFormat="1" ht="15.75" x14ac:dyDescent="0.2">
      <c r="A74" s="101">
        <f t="shared" si="2"/>
        <v>1.0837299999999999</v>
      </c>
      <c r="B74" s="210" t="s">
        <v>41</v>
      </c>
      <c r="C74" s="206">
        <v>1.2057</v>
      </c>
      <c r="D74" s="165">
        <v>1.0837299999999999</v>
      </c>
      <c r="E74" s="240">
        <f>IFERROR(D74/C74*100,0)</f>
        <v>89.883884880152593</v>
      </c>
      <c r="F74" s="230">
        <v>1.0685800000000001</v>
      </c>
      <c r="G74" s="83">
        <f>IFERROR(D74-F74,"")</f>
        <v>1.5149999999999775E-2</v>
      </c>
      <c r="H74" s="308">
        <v>35.6</v>
      </c>
      <c r="I74" s="131">
        <v>30.259600000000002</v>
      </c>
      <c r="J74" s="338">
        <f>IFERROR(I74/H74*100,"")</f>
        <v>84.998876404494382</v>
      </c>
      <c r="K74" s="240">
        <v>24.443010000000001</v>
      </c>
      <c r="L74" s="243">
        <f>IFERROR(I74-K74,"")</f>
        <v>5.8165900000000015</v>
      </c>
      <c r="M74" s="97">
        <f>IFERROR(IF(D74&gt;0,I74/D74*10,""),"")</f>
        <v>279.21714818266548</v>
      </c>
      <c r="N74" s="75">
        <f>IFERROR(IF(F74&gt;0,K74/F74*10,""),"")</f>
        <v>228.74291115311908</v>
      </c>
      <c r="O74" s="141">
        <f t="shared" si="3"/>
        <v>50.474237029546401</v>
      </c>
      <c r="P74" s="117"/>
      <c r="Q74" s="3" t="s">
        <v>160</v>
      </c>
    </row>
    <row r="75" spans="1:17" s="13" customFormat="1" ht="15.75" x14ac:dyDescent="0.25">
      <c r="A75" s="101">
        <f t="shared" si="2"/>
        <v>6.7669999999999995</v>
      </c>
      <c r="B75" s="208" t="s">
        <v>42</v>
      </c>
      <c r="C75" s="209">
        <v>8.1250204000000004</v>
      </c>
      <c r="D75" s="227">
        <v>6.7669999999999995</v>
      </c>
      <c r="E75" s="241">
        <f>IFERROR(D75/C75*100,0)</f>
        <v>83.285944734366453</v>
      </c>
      <c r="F75" s="231">
        <v>6.4801600000000006</v>
      </c>
      <c r="G75" s="98">
        <f>IFERROR(D75-F75,"")</f>
        <v>0.28683999999999887</v>
      </c>
      <c r="H75" s="236">
        <v>213.56479999999999</v>
      </c>
      <c r="I75" s="132">
        <v>184.31792999999999</v>
      </c>
      <c r="J75" s="78">
        <f>IFERROR(I75/H75*100,"")</f>
        <v>86.30538834114985</v>
      </c>
      <c r="K75" s="241">
        <v>167.27822</v>
      </c>
      <c r="L75" s="247">
        <f>IFERROR(I75-K75,"")</f>
        <v>17.039709999999985</v>
      </c>
      <c r="M75" s="71">
        <f>IFERROR(IF(D75&gt;0,I75/D75*10,""),"")</f>
        <v>272.37761194029849</v>
      </c>
      <c r="N75" s="73">
        <f>IFERROR(IF(F75&gt;0,K75/F75*10,""),"")</f>
        <v>258.13902743142143</v>
      </c>
      <c r="O75" s="98">
        <f t="shared" si="3"/>
        <v>14.238584508877068</v>
      </c>
      <c r="P75" s="158"/>
      <c r="Q75" s="112" t="s">
        <v>160</v>
      </c>
    </row>
    <row r="76" spans="1:17" s="1" customFormat="1" ht="15.75" x14ac:dyDescent="0.2">
      <c r="A76" s="101">
        <f t="shared" si="2"/>
        <v>5.4539999999999998E-2</v>
      </c>
      <c r="B76" s="210" t="s">
        <v>139</v>
      </c>
      <c r="C76" s="206">
        <v>5.9600199999999999E-2</v>
      </c>
      <c r="D76" s="165">
        <v>5.4539999999999998E-2</v>
      </c>
      <c r="E76" s="240">
        <f>IFERROR(D76/C76*100,0)</f>
        <v>91.509760034362301</v>
      </c>
      <c r="F76" s="230">
        <v>4.8480000000000002E-2</v>
      </c>
      <c r="G76" s="84">
        <f>IFERROR(D76-F76,"")</f>
        <v>6.0599999999999959E-3</v>
      </c>
      <c r="H76" s="309">
        <v>0.5</v>
      </c>
      <c r="I76" s="131">
        <v>0.48985000000000001</v>
      </c>
      <c r="J76" s="335">
        <f>IFERROR(I76/H76*100,"")</f>
        <v>97.97</v>
      </c>
      <c r="K76" s="240">
        <v>0.39087</v>
      </c>
      <c r="L76" s="248">
        <f>IFERROR(I76-K76,"")</f>
        <v>9.8980000000000012E-2</v>
      </c>
      <c r="M76" s="97">
        <f>IFERROR(IF(D76&gt;0,I76/D76*10,""),"")</f>
        <v>89.814814814814824</v>
      </c>
      <c r="N76" s="75">
        <f>IFERROR(IF(F76&gt;0,K76/F76*10,""),"")</f>
        <v>80.625</v>
      </c>
      <c r="O76" s="141">
        <f t="shared" si="3"/>
        <v>9.1898148148148238</v>
      </c>
      <c r="P76" s="117"/>
      <c r="Q76" s="3" t="s">
        <v>160</v>
      </c>
    </row>
    <row r="77" spans="1:17" s="1" customFormat="1" ht="15.75" x14ac:dyDescent="0.2">
      <c r="A77" s="101">
        <f t="shared" si="2"/>
        <v>0.16766</v>
      </c>
      <c r="B77" s="210" t="s">
        <v>140</v>
      </c>
      <c r="C77" s="206">
        <v>0.16688999999999998</v>
      </c>
      <c r="D77" s="165">
        <v>0.16766</v>
      </c>
      <c r="E77" s="240">
        <f>IFERROR(D77/C77*100,0)</f>
        <v>100.46138174845709</v>
      </c>
      <c r="F77" s="230">
        <v>0.14846999999999999</v>
      </c>
      <c r="G77" s="84">
        <f>IFERROR(D77-F77,"")</f>
        <v>1.9190000000000013E-2</v>
      </c>
      <c r="H77" s="309">
        <v>1.6</v>
      </c>
      <c r="I77" s="131">
        <v>2.18059</v>
      </c>
      <c r="J77" s="335">
        <f>IFERROR(I77/H77*100,"")</f>
        <v>136.28687499999998</v>
      </c>
      <c r="K77" s="240">
        <v>1.7372000000000001</v>
      </c>
      <c r="L77" s="248">
        <f>IFERROR(I77-K77,"")</f>
        <v>0.44338999999999995</v>
      </c>
      <c r="M77" s="97">
        <f>IFERROR(IF(D77&gt;0,I77/D77*10,""),"")</f>
        <v>130.06024096385542</v>
      </c>
      <c r="N77" s="75">
        <f>IFERROR(IF(F77&gt;0,K77/F77*10,""),"")</f>
        <v>117.00680272108843</v>
      </c>
      <c r="O77" s="141">
        <f t="shared" si="3"/>
        <v>13.053438242766987</v>
      </c>
      <c r="P77" s="117"/>
      <c r="Q77" s="3" t="s">
        <v>160</v>
      </c>
    </row>
    <row r="78" spans="1:17" s="1" customFormat="1" ht="15.75" x14ac:dyDescent="0.2">
      <c r="A78" s="101">
        <f t="shared" si="2"/>
        <v>0.41409999999999997</v>
      </c>
      <c r="B78" s="210" t="s">
        <v>141</v>
      </c>
      <c r="C78" s="206">
        <v>0.52681619999999996</v>
      </c>
      <c r="D78" s="165">
        <v>0.41409999999999997</v>
      </c>
      <c r="E78" s="240">
        <f>IFERROR(D78/C78*100,0)</f>
        <v>78.604264637268173</v>
      </c>
      <c r="F78" s="230">
        <v>0.40400000000000003</v>
      </c>
      <c r="G78" s="83">
        <f>IFERROR(D78-F78,"")</f>
        <v>1.0099999999999942E-2</v>
      </c>
      <c r="H78" s="308">
        <v>7.3</v>
      </c>
      <c r="I78" s="131">
        <v>4.8136600000000005</v>
      </c>
      <c r="J78" s="338">
        <f>IFERROR(I78/H78*100,"")</f>
        <v>65.940547945205481</v>
      </c>
      <c r="K78" s="240">
        <v>6.7670000000000003</v>
      </c>
      <c r="L78" s="243">
        <f>IFERROR(I78-K78,"")</f>
        <v>-1.9533399999999999</v>
      </c>
      <c r="M78" s="97">
        <f>IFERROR(IF(D78&gt;0,I78/D78*10,""),"")</f>
        <v>116.24390243902441</v>
      </c>
      <c r="N78" s="75">
        <f>IFERROR(IF(F78&gt;0,K78/F78*10,""),"")</f>
        <v>167.5</v>
      </c>
      <c r="O78" s="141">
        <f t="shared" si="3"/>
        <v>-51.25609756097559</v>
      </c>
      <c r="P78" s="117"/>
      <c r="Q78" s="3" t="s">
        <v>160</v>
      </c>
    </row>
    <row r="79" spans="1:17" s="1" customFormat="1" ht="15.75" x14ac:dyDescent="0.2">
      <c r="A79" s="101">
        <f t="shared" si="2"/>
        <v>0.85849999999999993</v>
      </c>
      <c r="B79" s="210" t="s">
        <v>43</v>
      </c>
      <c r="C79" s="206">
        <v>1.41788</v>
      </c>
      <c r="D79" s="165">
        <v>0.85849999999999993</v>
      </c>
      <c r="E79" s="240">
        <f>IFERROR(D79/C79*100,0)</f>
        <v>60.548142296950367</v>
      </c>
      <c r="F79" s="230">
        <v>0.69185000000000008</v>
      </c>
      <c r="G79" s="83">
        <f>IFERROR(D79-F79,"")</f>
        <v>0.16664999999999985</v>
      </c>
      <c r="H79" s="308">
        <v>30</v>
      </c>
      <c r="I79" s="131">
        <v>20.806000000000001</v>
      </c>
      <c r="J79" s="338">
        <f>IFERROR(I79/H79*100,"")</f>
        <v>69.353333333333339</v>
      </c>
      <c r="K79" s="240">
        <v>13.674389999999999</v>
      </c>
      <c r="L79" s="243">
        <f>IFERROR(I79-K79,"")</f>
        <v>7.131610000000002</v>
      </c>
      <c r="M79" s="97">
        <f>IFERROR(IF(D79&gt;0,I79/D79*10,""),"")</f>
        <v>242.35294117647061</v>
      </c>
      <c r="N79" s="75">
        <f>IFERROR(IF(F79&gt;0,K79/F79*10,""),"")</f>
        <v>197.64963503649631</v>
      </c>
      <c r="O79" s="141">
        <f t="shared" si="3"/>
        <v>44.703306139974302</v>
      </c>
      <c r="P79" s="117"/>
      <c r="Q79" s="3" t="s">
        <v>160</v>
      </c>
    </row>
    <row r="80" spans="1:17" s="1" customFormat="1" ht="15.75" x14ac:dyDescent="0.2">
      <c r="A80" s="101">
        <f t="shared" si="2"/>
        <v>0.81507000000000007</v>
      </c>
      <c r="B80" s="210" t="s">
        <v>44</v>
      </c>
      <c r="C80" s="206">
        <v>1.1144940000000001</v>
      </c>
      <c r="D80" s="165">
        <v>0.81507000000000007</v>
      </c>
      <c r="E80" s="240">
        <f>IFERROR(D80/C80*100,0)</f>
        <v>73.133637327791803</v>
      </c>
      <c r="F80" s="230">
        <v>0.90900000000000003</v>
      </c>
      <c r="G80" s="83">
        <f>IFERROR(D80-F80,"")</f>
        <v>-9.3929999999999958E-2</v>
      </c>
      <c r="H80" s="308">
        <v>28.660800000000002</v>
      </c>
      <c r="I80" s="131">
        <v>17.728529999999999</v>
      </c>
      <c r="J80" s="338">
        <f>IFERROR(I80/H80*100,"")</f>
        <v>61.856368280020092</v>
      </c>
      <c r="K80" s="240">
        <v>19.030419999999999</v>
      </c>
      <c r="L80" s="243">
        <f>IFERROR(I80-K80,"")</f>
        <v>-1.3018900000000002</v>
      </c>
      <c r="M80" s="97">
        <f>IFERROR(IF(D80&gt;0,I80/D80*10,""),"")</f>
        <v>217.50929368029739</v>
      </c>
      <c r="N80" s="75">
        <f>IFERROR(IF(F80&gt;0,K80/F80*10,""),"")</f>
        <v>209.35555555555553</v>
      </c>
      <c r="O80" s="141">
        <f t="shared" si="3"/>
        <v>8.1537381247418637</v>
      </c>
      <c r="P80" s="117"/>
      <c r="Q80" s="3" t="s">
        <v>160</v>
      </c>
    </row>
    <row r="81" spans="1:17" s="1" customFormat="1" ht="15" hidden="1" customHeight="1" x14ac:dyDescent="0.2">
      <c r="A81" s="101" t="e">
        <f t="shared" si="2"/>
        <v>#VALUE!</v>
      </c>
      <c r="B81" s="210" t="s">
        <v>136</v>
      </c>
      <c r="C81" s="206">
        <v>0</v>
      </c>
      <c r="D81" s="165" t="e">
        <v>#VALUE!</v>
      </c>
      <c r="E81" s="240">
        <f>IFERROR(D81/C81*100,0)</f>
        <v>0</v>
      </c>
      <c r="F81" s="230" t="e">
        <v>#VALUE!</v>
      </c>
      <c r="G81" s="83" t="str">
        <f>IFERROR(D81-F81,"")</f>
        <v/>
      </c>
      <c r="H81" s="308"/>
      <c r="I81" s="131" t="e">
        <v>#VALUE!</v>
      </c>
      <c r="J81" s="338" t="str">
        <f>IFERROR(I81/H81*100,"")</f>
        <v/>
      </c>
      <c r="K81" s="240" t="e">
        <v>#VALUE!</v>
      </c>
      <c r="L81" s="24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3" t="s">
        <v>160</v>
      </c>
    </row>
    <row r="82" spans="1:17" s="1" customFormat="1" ht="15" hidden="1" customHeight="1" x14ac:dyDescent="0.2">
      <c r="A82" s="101" t="e">
        <f t="shared" si="2"/>
        <v>#VALUE!</v>
      </c>
      <c r="B82" s="210" t="s">
        <v>136</v>
      </c>
      <c r="C82" s="206">
        <v>0</v>
      </c>
      <c r="D82" s="165" t="e">
        <v>#VALUE!</v>
      </c>
      <c r="E82" s="240">
        <f>IFERROR(D82/C82*100,0)</f>
        <v>0</v>
      </c>
      <c r="F82" s="230" t="e">
        <v>#VALUE!</v>
      </c>
      <c r="G82" s="83" t="str">
        <f>IFERROR(D82-F82,"")</f>
        <v/>
      </c>
      <c r="H82" s="308"/>
      <c r="I82" s="131" t="e">
        <v>#VALUE!</v>
      </c>
      <c r="J82" s="338" t="str">
        <f>IFERROR(I82/H82*100,"")</f>
        <v/>
      </c>
      <c r="K82" s="240" t="e">
        <v>#VALUE!</v>
      </c>
      <c r="L82" s="24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3" t="s">
        <v>160</v>
      </c>
    </row>
    <row r="83" spans="1:17" s="1" customFormat="1" ht="15.75" x14ac:dyDescent="0.2">
      <c r="A83" s="101">
        <f t="shared" si="2"/>
        <v>0.84738999999999998</v>
      </c>
      <c r="B83" s="210" t="s">
        <v>45</v>
      </c>
      <c r="C83" s="206">
        <v>0.89700000000000002</v>
      </c>
      <c r="D83" s="165">
        <v>0.84738999999999998</v>
      </c>
      <c r="E83" s="240">
        <f>IFERROR(D83/C83*100,0)</f>
        <v>94.469342251950934</v>
      </c>
      <c r="F83" s="230">
        <v>0.79992000000000008</v>
      </c>
      <c r="G83" s="83">
        <f>IFERROR(D83-F83,"")</f>
        <v>4.7469999999999901E-2</v>
      </c>
      <c r="H83" s="308">
        <v>26.6</v>
      </c>
      <c r="I83" s="131">
        <v>28.07396</v>
      </c>
      <c r="J83" s="338">
        <f>IFERROR(I83/H83*100,"")</f>
        <v>105.54120300751879</v>
      </c>
      <c r="K83" s="240">
        <v>22.022039999999997</v>
      </c>
      <c r="L83" s="243">
        <f>IFERROR(I83-K83,"")</f>
        <v>6.0519200000000026</v>
      </c>
      <c r="M83" s="97">
        <f>IFERROR(IF(D83&gt;0,I83/D83*10,""),"")</f>
        <v>331.2991656734207</v>
      </c>
      <c r="N83" s="75">
        <f>IFERROR(IF(F83&gt;0,K83/F83*10,""),"")</f>
        <v>275.30303030303025</v>
      </c>
      <c r="O83" s="141">
        <f t="shared" si="3"/>
        <v>55.996135370390448</v>
      </c>
      <c r="P83" s="117"/>
      <c r="Q83" s="3" t="s">
        <v>160</v>
      </c>
    </row>
    <row r="84" spans="1:17" s="1" customFormat="1" ht="15" hidden="1" customHeight="1" x14ac:dyDescent="0.2">
      <c r="A84" s="101" t="e">
        <f t="shared" si="2"/>
        <v>#VALUE!</v>
      </c>
      <c r="B84" s="210" t="s">
        <v>136</v>
      </c>
      <c r="C84" s="206">
        <v>0</v>
      </c>
      <c r="D84" s="165" t="e">
        <v>#VALUE!</v>
      </c>
      <c r="E84" s="240">
        <f>IFERROR(D84/C84*100,0)</f>
        <v>0</v>
      </c>
      <c r="F84" s="230" t="e">
        <v>#VALUE!</v>
      </c>
      <c r="G84" s="83" t="str">
        <f>IFERROR(D84-F84,"")</f>
        <v/>
      </c>
      <c r="H84" s="308"/>
      <c r="I84" s="131" t="e">
        <v>#VALUE!</v>
      </c>
      <c r="J84" s="338" t="str">
        <f>IFERROR(I84/H84*100,"")</f>
        <v/>
      </c>
      <c r="K84" s="240" t="e">
        <v>#VALUE!</v>
      </c>
      <c r="L84" s="24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3" t="s">
        <v>160</v>
      </c>
    </row>
    <row r="85" spans="1:17" s="1" customFormat="1" ht="15.75" x14ac:dyDescent="0.2">
      <c r="A85" s="101">
        <f t="shared" si="2"/>
        <v>1.02111</v>
      </c>
      <c r="B85" s="210" t="s">
        <v>46</v>
      </c>
      <c r="C85" s="206">
        <v>1.0446</v>
      </c>
      <c r="D85" s="165">
        <v>1.02111</v>
      </c>
      <c r="E85" s="240">
        <f>IFERROR(D85/C85*100,0)</f>
        <v>97.751292360712242</v>
      </c>
      <c r="F85" s="230">
        <v>0.83223999999999998</v>
      </c>
      <c r="G85" s="83">
        <f>IFERROR(D85-F85,"")</f>
        <v>0.18886999999999998</v>
      </c>
      <c r="H85" s="308">
        <v>29.704000000000001</v>
      </c>
      <c r="I85" s="131">
        <v>30.621180000000003</v>
      </c>
      <c r="J85" s="338">
        <f>IFERROR(I85/H85*100,"")</f>
        <v>103.0877322919472</v>
      </c>
      <c r="K85" s="240">
        <v>21.37463</v>
      </c>
      <c r="L85" s="243">
        <f>IFERROR(I85-K85,"")</f>
        <v>9.2465500000000027</v>
      </c>
      <c r="M85" s="97">
        <f>IFERROR(IF(D85&gt;0,I85/D85*10,""),"")</f>
        <v>299.88130563798222</v>
      </c>
      <c r="N85" s="75">
        <f>IFERROR(IF(F85&gt;0,K85/F85*10,""),"")</f>
        <v>256.83252427184465</v>
      </c>
      <c r="O85" s="141">
        <f t="shared" si="3"/>
        <v>43.048781366137575</v>
      </c>
      <c r="P85" s="117"/>
      <c r="Q85" s="3" t="s">
        <v>160</v>
      </c>
    </row>
    <row r="86" spans="1:17" s="1" customFormat="1" ht="15.75" x14ac:dyDescent="0.2">
      <c r="A86" s="101">
        <f t="shared" si="2"/>
        <v>0.66256000000000004</v>
      </c>
      <c r="B86" s="210" t="s">
        <v>47</v>
      </c>
      <c r="C86" s="206">
        <v>0.69152999999999998</v>
      </c>
      <c r="D86" s="165">
        <v>0.66256000000000004</v>
      </c>
      <c r="E86" s="240">
        <f>IFERROR(D86/C86*100,0)</f>
        <v>95.810738507367731</v>
      </c>
      <c r="F86" s="230">
        <v>0.60700999999999994</v>
      </c>
      <c r="G86" s="83">
        <f>IFERROR(D86-F86,"")</f>
        <v>5.5550000000000099E-2</v>
      </c>
      <c r="H86" s="308">
        <v>24</v>
      </c>
      <c r="I86" s="131">
        <v>24.702579999999998</v>
      </c>
      <c r="J86" s="338">
        <f>IFERROR(I86/H86*100,"")</f>
        <v>102.92741666666664</v>
      </c>
      <c r="K86" s="240">
        <v>21.108999999999998</v>
      </c>
      <c r="L86" s="243">
        <f>IFERROR(I86-K86,"")</f>
        <v>3.5935799999999993</v>
      </c>
      <c r="M86" s="97">
        <f>IFERROR(IF(D86&gt;0,I86/D86*10,""),"")</f>
        <v>372.83536585365846</v>
      </c>
      <c r="N86" s="75">
        <f>IFERROR(IF(F86&gt;0,K86/F86*10,""),"")</f>
        <v>347.75374376039935</v>
      </c>
      <c r="O86" s="141">
        <f t="shared" si="3"/>
        <v>25.081622093259114</v>
      </c>
      <c r="P86" s="117"/>
      <c r="Q86" s="3" t="s">
        <v>160</v>
      </c>
    </row>
    <row r="87" spans="1:17" s="1" customFormat="1" ht="15.75" x14ac:dyDescent="0.2">
      <c r="A87" s="101">
        <f t="shared" si="2"/>
        <v>1.4139999999999999</v>
      </c>
      <c r="B87" s="210" t="s">
        <v>48</v>
      </c>
      <c r="C87" s="206">
        <v>1.6412</v>
      </c>
      <c r="D87" s="165">
        <v>1.4139999999999999</v>
      </c>
      <c r="E87" s="240">
        <f>IFERROR(D87/C87*100,0)</f>
        <v>86.156470874969528</v>
      </c>
      <c r="F87" s="230">
        <v>1.5756000000000001</v>
      </c>
      <c r="G87" s="83">
        <f>IFERROR(D87-F87,"")</f>
        <v>-0.16160000000000019</v>
      </c>
      <c r="H87" s="308">
        <v>48.5</v>
      </c>
      <c r="I87" s="131">
        <v>41.410000000000004</v>
      </c>
      <c r="J87" s="338">
        <f>IFERROR(I87/H87*100,"")</f>
        <v>85.381443298969089</v>
      </c>
      <c r="K87" s="240">
        <v>46.359000000000002</v>
      </c>
      <c r="L87" s="243">
        <f>IFERROR(I87-K87,"")</f>
        <v>-4.9489999999999981</v>
      </c>
      <c r="M87" s="97">
        <f>IFERROR(IF(D87&gt;0,I87/D87*10,""),"")</f>
        <v>292.85714285714289</v>
      </c>
      <c r="N87" s="75">
        <f>IFERROR(IF(F87&gt;0,K87/F87*10,""),"")</f>
        <v>294.23076923076923</v>
      </c>
      <c r="O87" s="141">
        <f t="shared" si="3"/>
        <v>-1.3736263736263368</v>
      </c>
      <c r="P87" s="117"/>
      <c r="Q87" s="3" t="s">
        <v>160</v>
      </c>
    </row>
    <row r="88" spans="1:17" s="1" customFormat="1" ht="15.75" x14ac:dyDescent="0.2">
      <c r="A88" s="101">
        <f t="shared" si="2"/>
        <v>0.51207000000000003</v>
      </c>
      <c r="B88" s="205" t="s">
        <v>49</v>
      </c>
      <c r="C88" s="206">
        <v>0.56501000000000001</v>
      </c>
      <c r="D88" s="165">
        <v>0.51207000000000003</v>
      </c>
      <c r="E88" s="240">
        <f>IFERROR(D88/C88*100,0)</f>
        <v>90.630254331781742</v>
      </c>
      <c r="F88" s="230">
        <v>0.46359</v>
      </c>
      <c r="G88" s="83">
        <f>IFERROR(D88-F88,"")</f>
        <v>4.8480000000000023E-2</v>
      </c>
      <c r="H88" s="308">
        <v>16.7</v>
      </c>
      <c r="I88" s="131">
        <v>13.491580000000001</v>
      </c>
      <c r="J88" s="338">
        <f>IFERROR(I88/H88*100,"")</f>
        <v>80.787904191616775</v>
      </c>
      <c r="K88" s="240">
        <v>14.81367</v>
      </c>
      <c r="L88" s="243">
        <f>IFERROR(I88-K88,"")</f>
        <v>-1.3220899999999993</v>
      </c>
      <c r="M88" s="95">
        <f>IFERROR(IF(D88&gt;0,I88/D88*10,""),"")</f>
        <v>263.47140039447731</v>
      </c>
      <c r="N88" s="75">
        <f>IFERROR(IF(F88&gt;0,K88/F88*10,""),"")</f>
        <v>319.5424836601307</v>
      </c>
      <c r="O88" s="141">
        <f t="shared" si="3"/>
        <v>-56.071083265653385</v>
      </c>
      <c r="P88" s="117"/>
      <c r="Q88" s="3" t="s">
        <v>160</v>
      </c>
    </row>
    <row r="89" spans="1:17" s="13" customFormat="1" ht="15.75" x14ac:dyDescent="0.25">
      <c r="A89" s="101">
        <f t="shared" si="2"/>
        <v>3.7864900000000001</v>
      </c>
      <c r="B89" s="208" t="s">
        <v>50</v>
      </c>
      <c r="C89" s="209">
        <v>5.2589111000000006</v>
      </c>
      <c r="D89" s="227">
        <v>3.7864900000000001</v>
      </c>
      <c r="E89" s="241">
        <f>IFERROR(D89/C89*100,0)</f>
        <v>72.001407287527627</v>
      </c>
      <c r="F89" s="231">
        <v>4.0874699999999997</v>
      </c>
      <c r="G89" s="98">
        <f>IFERROR(D89-F89,"")</f>
        <v>-0.30097999999999958</v>
      </c>
      <c r="H89" s="236">
        <v>124.86500000000001</v>
      </c>
      <c r="I89" s="132">
        <v>82.174610000000001</v>
      </c>
      <c r="J89" s="78">
        <f>IFERROR(I89/H89*100,"")</f>
        <v>65.810763624714681</v>
      </c>
      <c r="K89" s="78">
        <v>81.326210000000003</v>
      </c>
      <c r="L89" s="232">
        <f>IFERROR(I89-K89,"")</f>
        <v>0.84839999999999804</v>
      </c>
      <c r="M89" s="71">
        <f>IFERROR(IF(D89&gt;0,I89/D89*10,""),"")</f>
        <v>217.02053881034942</v>
      </c>
      <c r="N89" s="73">
        <f>IFERROR(IF(F89&gt;0,K89/F89*10,""),"")</f>
        <v>198.96466518408701</v>
      </c>
      <c r="O89" s="98">
        <f t="shared" si="3"/>
        <v>18.055873626262411</v>
      </c>
      <c r="P89" s="158"/>
      <c r="Q89" s="112" t="s">
        <v>160</v>
      </c>
    </row>
    <row r="90" spans="1:17" s="1" customFormat="1" ht="15.75" x14ac:dyDescent="0.2">
      <c r="A90" s="101">
        <f t="shared" si="2"/>
        <v>0.49490000000000001</v>
      </c>
      <c r="B90" s="210" t="s">
        <v>97</v>
      </c>
      <c r="C90" s="206">
        <v>0.48761340000000003</v>
      </c>
      <c r="D90" s="165">
        <v>0.49490000000000001</v>
      </c>
      <c r="E90" s="240">
        <f>IFERROR(D90/C90*100,0)</f>
        <v>101.49433957311263</v>
      </c>
      <c r="F90" s="230">
        <v>0.41611999999999999</v>
      </c>
      <c r="G90" s="84">
        <f>IFERROR(D90-F90,"")</f>
        <v>7.8780000000000017E-2</v>
      </c>
      <c r="H90" s="309">
        <v>12.28</v>
      </c>
      <c r="I90" s="131">
        <v>14.01173</v>
      </c>
      <c r="J90" s="335">
        <f>IFERROR(I90/H90*100,"")</f>
        <v>114.1020358306189</v>
      </c>
      <c r="K90" s="240">
        <v>10.573689999999999</v>
      </c>
      <c r="L90" s="248">
        <f>IFERROR(I90-K90,"")</f>
        <v>3.4380400000000009</v>
      </c>
      <c r="M90" s="97">
        <f>IFERROR(IF(D90&gt;0,I90/D90*10,""),"")</f>
        <v>283.12244897959181</v>
      </c>
      <c r="N90" s="75">
        <f>IFERROR(IF(F90&gt;0,K90/F90*10,""),"")</f>
        <v>254.10194174757279</v>
      </c>
      <c r="O90" s="141">
        <f t="shared" si="3"/>
        <v>29.020507232019014</v>
      </c>
      <c r="P90" s="117"/>
      <c r="Q90" s="3" t="s">
        <v>160</v>
      </c>
    </row>
    <row r="91" spans="1:17" s="1" customFormat="1" ht="15.75" x14ac:dyDescent="0.2">
      <c r="A91" s="101">
        <f t="shared" si="2"/>
        <v>0.63731000000000004</v>
      </c>
      <c r="B91" s="210" t="s">
        <v>98</v>
      </c>
      <c r="C91" s="206">
        <v>0.63097999999999999</v>
      </c>
      <c r="D91" s="165">
        <v>0.63731000000000004</v>
      </c>
      <c r="E91" s="240">
        <f>IFERROR(D91/C91*100,0)</f>
        <v>101.00320136929857</v>
      </c>
      <c r="F91" s="230">
        <v>0.54136000000000006</v>
      </c>
      <c r="G91" s="83">
        <f>IFERROR(D91-F91,"")</f>
        <v>9.594999999999998E-2</v>
      </c>
      <c r="H91" s="308">
        <v>15.445</v>
      </c>
      <c r="I91" s="131">
        <v>9.5202600000000004</v>
      </c>
      <c r="J91" s="338">
        <f>IFERROR(I91/H91*100,"")</f>
        <v>61.639753965684683</v>
      </c>
      <c r="K91" s="240">
        <v>9.2606900000000003</v>
      </c>
      <c r="L91" s="243">
        <f>IFERROR(I91-K91,"")</f>
        <v>0.25957000000000008</v>
      </c>
      <c r="M91" s="97">
        <f>IFERROR(IF(D91&gt;0,I91/D91*10,""),"")</f>
        <v>149.38193343898573</v>
      </c>
      <c r="N91" s="75">
        <f>IFERROR(IF(F91&gt;0,K91/F91*10,""),"")</f>
        <v>171.06343283582089</v>
      </c>
      <c r="O91" s="141">
        <f t="shared" si="3"/>
        <v>-21.681499396835164</v>
      </c>
      <c r="P91" s="117"/>
      <c r="Q91" s="3" t="s">
        <v>160</v>
      </c>
    </row>
    <row r="92" spans="1:17" s="1" customFormat="1" ht="15.75" x14ac:dyDescent="0.2">
      <c r="A92" s="101">
        <f t="shared" si="2"/>
        <v>9.8979999999999999E-2</v>
      </c>
      <c r="B92" s="210" t="s">
        <v>61</v>
      </c>
      <c r="C92" s="206">
        <v>0.14951999999999999</v>
      </c>
      <c r="D92" s="165">
        <v>9.8979999999999999E-2</v>
      </c>
      <c r="E92" s="240">
        <f>IFERROR(D92/C92*100,0)</f>
        <v>66.198501872659179</v>
      </c>
      <c r="F92" s="230">
        <v>0.10807</v>
      </c>
      <c r="G92" s="83">
        <f>IFERROR(D92-F92,"")</f>
        <v>-9.0900000000000009E-3</v>
      </c>
      <c r="H92" s="308">
        <v>3.56</v>
      </c>
      <c r="I92" s="131">
        <v>1.9816199999999999</v>
      </c>
      <c r="J92" s="338">
        <f>IFERROR(I92/H92*100,"")</f>
        <v>55.663483146067414</v>
      </c>
      <c r="K92" s="240">
        <v>2.1038300000000003</v>
      </c>
      <c r="L92" s="243">
        <f>IFERROR(I92-K92,"")</f>
        <v>-0.12221000000000037</v>
      </c>
      <c r="M92" s="97">
        <f>IFERROR(IF(D92&gt;0,I92/D92*10,""),"")</f>
        <v>200.20408163265304</v>
      </c>
      <c r="N92" s="75">
        <f>IFERROR(IF(F92&gt;0,K92/F92*10,""),"")</f>
        <v>194.67289719626172</v>
      </c>
      <c r="O92" s="141">
        <f t="shared" si="3"/>
        <v>5.5311844363913281</v>
      </c>
      <c r="P92" s="117"/>
      <c r="Q92" s="3" t="s">
        <v>160</v>
      </c>
    </row>
    <row r="93" spans="1:17" s="1" customFormat="1" ht="15" hidden="1" customHeight="1" x14ac:dyDescent="0.2">
      <c r="A93" s="101" t="e">
        <f t="shared" si="2"/>
        <v>#VALUE!</v>
      </c>
      <c r="B93" s="210" t="s">
        <v>136</v>
      </c>
      <c r="C93" s="206">
        <v>0</v>
      </c>
      <c r="D93" s="165" t="e">
        <v>#VALUE!</v>
      </c>
      <c r="E93" s="240">
        <f>IFERROR(D93/C93*100,0)</f>
        <v>0</v>
      </c>
      <c r="F93" s="230" t="e">
        <v>#VALUE!</v>
      </c>
      <c r="G93" s="84" t="str">
        <f>IFERROR(D93-F93,"")</f>
        <v/>
      </c>
      <c r="H93" s="309"/>
      <c r="I93" s="131" t="e">
        <v>#VALUE!</v>
      </c>
      <c r="J93" s="335" t="str">
        <f>IFERROR(I93/H93*100,"")</f>
        <v/>
      </c>
      <c r="K93" s="240" t="e">
        <v>#VALUE!</v>
      </c>
      <c r="L93" s="248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3" t="s">
        <v>160</v>
      </c>
    </row>
    <row r="94" spans="1:17" s="1" customFormat="1" ht="15.75" x14ac:dyDescent="0.2">
      <c r="A94" s="101">
        <f t="shared" si="2"/>
        <v>1.3897599999999999</v>
      </c>
      <c r="B94" s="210" t="s">
        <v>51</v>
      </c>
      <c r="C94" s="206">
        <v>2.0633656999999999</v>
      </c>
      <c r="D94" s="165">
        <v>1.3897599999999999</v>
      </c>
      <c r="E94" s="240">
        <f>IFERROR(D94/C94*100,0)</f>
        <v>67.354032297813234</v>
      </c>
      <c r="F94" s="230">
        <v>1.66347</v>
      </c>
      <c r="G94" s="83">
        <f>IFERROR(D94-F94,"")</f>
        <v>-0.27371000000000012</v>
      </c>
      <c r="H94" s="298">
        <v>39</v>
      </c>
      <c r="I94" s="131">
        <v>31.059519999999999</v>
      </c>
      <c r="J94" s="338">
        <f>IFERROR(I94/H94*100,"")</f>
        <v>79.639794871794862</v>
      </c>
      <c r="K94" s="240">
        <v>33.220920000000007</v>
      </c>
      <c r="L94" s="243">
        <f>IFERROR(I94-K94,"")</f>
        <v>-2.1614000000000075</v>
      </c>
      <c r="M94" s="97">
        <f>IFERROR(IF(D94&gt;0,I94/D94*10,""),"")</f>
        <v>223.48837209302329</v>
      </c>
      <c r="N94" s="75">
        <f>IFERROR(IF(F94&gt;0,K94/F94*10,""),"")</f>
        <v>199.70856102003648</v>
      </c>
      <c r="O94" s="141">
        <f t="shared" si="3"/>
        <v>23.779811072986803</v>
      </c>
      <c r="P94" s="117"/>
      <c r="Q94" s="3" t="s">
        <v>160</v>
      </c>
    </row>
    <row r="95" spans="1:17" s="1" customFormat="1" ht="15.75" x14ac:dyDescent="0.2">
      <c r="A95" s="101">
        <f t="shared" si="2"/>
        <v>0.49691999999999997</v>
      </c>
      <c r="B95" s="210" t="s">
        <v>52</v>
      </c>
      <c r="C95" s="206">
        <v>0.52215999999999996</v>
      </c>
      <c r="D95" s="165">
        <v>0.49691999999999997</v>
      </c>
      <c r="E95" s="240">
        <f>IFERROR(D95/C95*100,0)</f>
        <v>95.166232572391607</v>
      </c>
      <c r="F95" s="230">
        <v>0.54742000000000002</v>
      </c>
      <c r="G95" s="83">
        <f>IFERROR(D95-F95,"")</f>
        <v>-5.0500000000000045E-2</v>
      </c>
      <c r="H95" s="308">
        <v>12</v>
      </c>
      <c r="I95" s="131">
        <v>5.8256800000000002</v>
      </c>
      <c r="J95" s="338">
        <f>IFERROR(I95/H95*100,"")</f>
        <v>48.547333333333334</v>
      </c>
      <c r="K95" s="240">
        <v>5.7479100000000001</v>
      </c>
      <c r="L95" s="243">
        <f>IFERROR(I95-K95,"")</f>
        <v>7.7770000000000117E-2</v>
      </c>
      <c r="M95" s="97">
        <f>IFERROR(IF(D95&gt;0,I95/D95*10,""),"")</f>
        <v>117.23577235772359</v>
      </c>
      <c r="N95" s="75">
        <f>IFERROR(IF(F95&gt;0,K95/F95*10,""),"")</f>
        <v>105</v>
      </c>
      <c r="O95" s="141">
        <f t="shared" si="3"/>
        <v>12.23577235772359</v>
      </c>
      <c r="P95" s="117"/>
      <c r="Q95" s="3" t="s">
        <v>160</v>
      </c>
    </row>
    <row r="96" spans="1:17" s="1" customFormat="1" ht="15.75" x14ac:dyDescent="0.2">
      <c r="A96" s="101">
        <f t="shared" si="2"/>
        <v>0.29997000000000001</v>
      </c>
      <c r="B96" s="210" t="s">
        <v>53</v>
      </c>
      <c r="C96" s="206">
        <v>0.42320999999999998</v>
      </c>
      <c r="D96" s="165">
        <v>0.29997000000000001</v>
      </c>
      <c r="E96" s="240">
        <f>IFERROR(D96/C96*100,0)</f>
        <v>70.879705110937834</v>
      </c>
      <c r="F96" s="230">
        <v>0.23734999999999998</v>
      </c>
      <c r="G96" s="83">
        <f>IFERROR(D96-F96,"")</f>
        <v>6.2620000000000037E-2</v>
      </c>
      <c r="H96" s="308">
        <v>9.4</v>
      </c>
      <c r="I96" s="131">
        <v>6.4741</v>
      </c>
      <c r="J96" s="338">
        <f>IFERROR(I96/H96*100,"")</f>
        <v>68.873404255319144</v>
      </c>
      <c r="K96" s="240">
        <v>4.7742700000000005</v>
      </c>
      <c r="L96" s="243">
        <f>IFERROR(I96-K96,"")</f>
        <v>1.6998299999999995</v>
      </c>
      <c r="M96" s="97">
        <f>IFERROR(IF(D96&gt;0,I96/D96*10,""),"")</f>
        <v>215.82491582491582</v>
      </c>
      <c r="N96" s="75">
        <f>IFERROR(IF(F96&gt;0,K96/F96*10,""),"")</f>
        <v>201.14893617021281</v>
      </c>
      <c r="O96" s="141">
        <f t="shared" si="3"/>
        <v>14.675979654703013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2"/>
        <v>x</v>
      </c>
      <c r="B97" s="210" t="s">
        <v>82</v>
      </c>
      <c r="C97" s="206">
        <v>0.25474200000000002</v>
      </c>
      <c r="D97" s="165">
        <v>0</v>
      </c>
      <c r="E97" s="240">
        <f>IFERROR(D97/C97*100,0)</f>
        <v>0</v>
      </c>
      <c r="F97" s="230">
        <v>0.2525</v>
      </c>
      <c r="G97" s="83">
        <f>IFERROR(D97-F97,"")</f>
        <v>-0.2525</v>
      </c>
      <c r="H97" s="308">
        <v>7.9</v>
      </c>
      <c r="I97" s="131">
        <v>0</v>
      </c>
      <c r="J97" s="338">
        <f>IFERROR(I97/H97*100,"")</f>
        <v>0</v>
      </c>
      <c r="K97" s="240">
        <v>5.05</v>
      </c>
      <c r="L97" s="243">
        <f>IFERROR(I97-K97,"")</f>
        <v>-5.05</v>
      </c>
      <c r="M97" s="97" t="str">
        <f>IFERROR(IF(D97&gt;0,I97/D97*10,""),"")</f>
        <v/>
      </c>
      <c r="N97" s="75">
        <f>IFERROR(IF(F97&gt;0,K97/F97*10,""),"")</f>
        <v>200</v>
      </c>
      <c r="O97" s="141">
        <f t="shared" si="3"/>
        <v>0</v>
      </c>
      <c r="P97" s="117"/>
      <c r="Q97" s="3" t="s">
        <v>160</v>
      </c>
    </row>
    <row r="98" spans="1:17" s="1" customFormat="1" ht="15" hidden="1" customHeight="1" x14ac:dyDescent="0.2">
      <c r="A98" s="101" t="e">
        <f t="shared" si="2"/>
        <v>#VALUE!</v>
      </c>
      <c r="B98" s="210" t="s">
        <v>154</v>
      </c>
      <c r="C98" s="206">
        <v>0</v>
      </c>
      <c r="D98" s="165" t="e">
        <v>#VALUE!</v>
      </c>
      <c r="E98" s="240">
        <f>IFERROR(D98/C98*100,0)</f>
        <v>0</v>
      </c>
      <c r="F98" s="230" t="e">
        <v>#VALUE!</v>
      </c>
      <c r="G98" s="83" t="str">
        <f>IFERROR(D98-F98,"")</f>
        <v/>
      </c>
      <c r="H98" s="308"/>
      <c r="I98" s="131" t="e">
        <v>#VALUE!</v>
      </c>
      <c r="J98" s="338" t="str">
        <f>IFERROR(I98/H98*100,"")</f>
        <v/>
      </c>
      <c r="K98" s="240" t="e">
        <v>#VALUE!</v>
      </c>
      <c r="L98" s="24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2"/>
        <v>x</v>
      </c>
      <c r="B99" s="210" t="s">
        <v>55</v>
      </c>
      <c r="C99" s="206">
        <v>5.9799999999999999E-2</v>
      </c>
      <c r="D99" s="165">
        <v>0</v>
      </c>
      <c r="E99" s="240">
        <f>IFERROR(D99/C99*100,0)</f>
        <v>0</v>
      </c>
      <c r="F99" s="230">
        <v>0</v>
      </c>
      <c r="G99" s="83">
        <f>IFERROR(D99-F99,"")</f>
        <v>0</v>
      </c>
      <c r="H99" s="308">
        <v>2.38</v>
      </c>
      <c r="I99" s="131">
        <v>0</v>
      </c>
      <c r="J99" s="338">
        <f>IFERROR(I99/H99*100,"")</f>
        <v>0</v>
      </c>
      <c r="K99" s="240">
        <v>0</v>
      </c>
      <c r="L99" s="24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3" t="s">
        <v>160</v>
      </c>
    </row>
    <row r="100" spans="1:17" s="1" customFormat="1" ht="15" customHeight="1" x14ac:dyDescent="0.2">
      <c r="A100" s="101">
        <f t="shared" si="2"/>
        <v>0.33229000000000003</v>
      </c>
      <c r="B100" s="210" t="s">
        <v>56</v>
      </c>
      <c r="C100" s="206">
        <v>0.62569000000000008</v>
      </c>
      <c r="D100" s="165">
        <v>0.33229000000000003</v>
      </c>
      <c r="E100" s="240">
        <f>IFERROR(D100/C100*100,0)</f>
        <v>53.10776902299861</v>
      </c>
      <c r="F100" s="230">
        <v>0.27876000000000001</v>
      </c>
      <c r="G100" s="83">
        <f>IFERROR(D100-F100,"")</f>
        <v>5.3530000000000022E-2</v>
      </c>
      <c r="H100" s="308">
        <v>22.4</v>
      </c>
      <c r="I100" s="131">
        <v>12.628030000000001</v>
      </c>
      <c r="J100" s="338">
        <f>IFERROR(I100/H100*100,"")</f>
        <v>56.375133928571429</v>
      </c>
      <c r="K100" s="240">
        <v>10.120200000000001</v>
      </c>
      <c r="L100" s="243">
        <f>IFERROR(I100-K100,"")</f>
        <v>2.5078300000000002</v>
      </c>
      <c r="M100" s="92">
        <f>IFERROR(IF(D100&gt;0,I100/D100*10,""),"")</f>
        <v>380.03039513677811</v>
      </c>
      <c r="N100" s="75">
        <f>IFERROR(IF(F100&gt;0,K100/F100*10,""),"")</f>
        <v>363.04347826086962</v>
      </c>
      <c r="O100" s="141">
        <f t="shared" si="3"/>
        <v>16.986916875908491</v>
      </c>
      <c r="P100" s="117"/>
      <c r="Q100" s="3" t="s">
        <v>160</v>
      </c>
    </row>
    <row r="101" spans="1:17" s="1" customFormat="1" ht="15.75" x14ac:dyDescent="0.2">
      <c r="A101" s="101">
        <f t="shared" si="2"/>
        <v>3.6359999999999996E-2</v>
      </c>
      <c r="B101" s="213" t="s">
        <v>99</v>
      </c>
      <c r="C101" s="193">
        <v>4.1700000000000001E-2</v>
      </c>
      <c r="D101" s="155">
        <v>3.6359999999999996E-2</v>
      </c>
      <c r="E101" s="266">
        <f>IFERROR(D101/C101*100,0)</f>
        <v>87.194244604316538</v>
      </c>
      <c r="F101" s="238">
        <v>4.2420000000000006E-2</v>
      </c>
      <c r="G101" s="91">
        <f>IFERROR(D101-F101,"")</f>
        <v>-6.0600000000000098E-3</v>
      </c>
      <c r="H101" s="316">
        <v>0.5</v>
      </c>
      <c r="I101" s="133">
        <v>0.67366999999999999</v>
      </c>
      <c r="J101" s="348">
        <f>IFERROR(I101/H101*100,"")</f>
        <v>134.73400000000001</v>
      </c>
      <c r="K101" s="266">
        <v>0.47469999999999996</v>
      </c>
      <c r="L101" s="246">
        <f>IFERROR(I101-K101,"")</f>
        <v>0.19897000000000004</v>
      </c>
      <c r="M101" s="122">
        <f>IFERROR(IF(D101&gt;0,I101/D101*10,""),"")</f>
        <v>185.27777777777777</v>
      </c>
      <c r="N101" s="80">
        <f>IFERROR(IF(F101&gt;0,K101/F101*10,""),"")</f>
        <v>111.90476190476188</v>
      </c>
      <c r="O101" s="145">
        <f t="shared" si="3"/>
        <v>73.373015873015888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  <pageSetUpPr fitToPage="1"/>
  </sheetPr>
  <dimension ref="A1:P101"/>
  <sheetViews>
    <sheetView showGridLines="0" showZeros="0" topLeftCell="B1" zoomScaleNormal="100" workbookViewId="0">
      <selection activeCell="B2" sqref="B2:G2"/>
    </sheetView>
  </sheetViews>
  <sheetFormatPr defaultColWidth="9.140625" defaultRowHeight="15" x14ac:dyDescent="0.2"/>
  <cols>
    <col min="1" max="1" width="9.140625" style="38" hidden="1" customWidth="1"/>
    <col min="2" max="2" width="33.42578125" style="38" customWidth="1"/>
    <col min="3" max="3" width="18" style="38" hidden="1" customWidth="1"/>
    <col min="4" max="4" width="16.140625" style="38" customWidth="1"/>
    <col min="5" max="5" width="10.7109375" style="38" hidden="1" customWidth="1"/>
    <col min="6" max="6" width="11.5703125" style="38" customWidth="1"/>
    <col min="7" max="7" width="12.42578125" style="38" customWidth="1"/>
    <col min="8" max="12" width="9.140625" style="173"/>
    <col min="13" max="14" width="9.140625" style="38"/>
    <col min="15" max="15" width="12.7109375" style="38" hidden="1" customWidth="1"/>
    <col min="16" max="16" width="32.28515625" style="38" customWidth="1"/>
    <col min="17" max="16384" width="9.140625" style="38"/>
  </cols>
  <sheetData>
    <row r="1" spans="1:16" ht="26.25" customHeight="1" x14ac:dyDescent="0.2">
      <c r="B1" s="393" t="s">
        <v>80</v>
      </c>
      <c r="C1" s="393"/>
      <c r="D1" s="393"/>
      <c r="E1" s="393"/>
      <c r="F1" s="393"/>
      <c r="G1" s="393"/>
      <c r="M1" s="173"/>
      <c r="N1" s="111" t="s">
        <v>156</v>
      </c>
      <c r="O1" s="124"/>
      <c r="P1" s="177">
        <v>44092</v>
      </c>
    </row>
    <row r="2" spans="1:16" ht="19.899999999999999" customHeight="1" x14ac:dyDescent="0.2">
      <c r="B2" s="364" t="s">
        <v>171</v>
      </c>
      <c r="C2" s="364"/>
      <c r="D2" s="364"/>
      <c r="E2" s="364"/>
      <c r="F2" s="364"/>
      <c r="G2" s="364"/>
      <c r="H2" s="172"/>
      <c r="I2" s="172"/>
      <c r="J2" s="172"/>
      <c r="K2" s="172"/>
      <c r="L2" s="172"/>
      <c r="M2" s="172"/>
    </row>
    <row r="3" spans="1:16" ht="24.75" customHeight="1" x14ac:dyDescent="0.2">
      <c r="B3" s="394" t="s">
        <v>0</v>
      </c>
      <c r="C3" s="398" t="s">
        <v>164</v>
      </c>
      <c r="D3" s="396" t="s">
        <v>68</v>
      </c>
      <c r="E3" s="397"/>
      <c r="F3" s="396"/>
      <c r="G3" s="396"/>
      <c r="M3" s="173"/>
    </row>
    <row r="4" spans="1:16" ht="46.5" customHeight="1" x14ac:dyDescent="0.2">
      <c r="B4" s="395"/>
      <c r="C4" s="399"/>
      <c r="D4" s="190" t="s">
        <v>166</v>
      </c>
      <c r="E4" s="215" t="s">
        <v>165</v>
      </c>
      <c r="F4" s="224" t="s">
        <v>163</v>
      </c>
      <c r="G4" s="353" t="s">
        <v>167</v>
      </c>
    </row>
    <row r="5" spans="1:16" s="56" customFormat="1" ht="15.75" x14ac:dyDescent="0.2">
      <c r="A5" s="101">
        <f>IF(OR(D5="",D5=0),"x",D5)</f>
        <v>15731.890290000001</v>
      </c>
      <c r="B5" s="166" t="s">
        <v>1</v>
      </c>
      <c r="C5" s="134"/>
      <c r="D5" s="134">
        <v>15731.890290000001</v>
      </c>
      <c r="E5" s="201">
        <f>IFERROR(D5/C5*100,0)</f>
        <v>0</v>
      </c>
      <c r="F5" s="290">
        <v>16414.07055</v>
      </c>
      <c r="G5" s="356">
        <f>IFERROR(D5-F5,"")</f>
        <v>-682.18025999999918</v>
      </c>
      <c r="H5" s="354"/>
      <c r="I5" s="354"/>
      <c r="J5" s="354"/>
      <c r="K5" s="354"/>
      <c r="L5" s="354"/>
    </row>
    <row r="6" spans="1:16" s="56" customFormat="1" ht="15.75" x14ac:dyDescent="0.25">
      <c r="A6" s="101">
        <f t="shared" ref="A6:A69" si="0">IF(OR(D6="",D6=0),"x",D6)</f>
        <v>2848.6423800000007</v>
      </c>
      <c r="B6" s="167" t="s">
        <v>2</v>
      </c>
      <c r="C6" s="24">
        <f>SUM(C7:C24)</f>
        <v>0</v>
      </c>
      <c r="D6" s="24">
        <v>2848.6423800000007</v>
      </c>
      <c r="E6" s="130">
        <f>IFERROR(D6/C6*100,0)</f>
        <v>0</v>
      </c>
      <c r="F6" s="241">
        <v>3937.0355500000005</v>
      </c>
      <c r="G6" s="217">
        <f>IFERROR(D6-F6,"")</f>
        <v>-1088.3931699999998</v>
      </c>
      <c r="H6" s="354"/>
      <c r="I6" s="355"/>
      <c r="J6" s="354"/>
      <c r="K6" s="354"/>
      <c r="L6" s="354"/>
    </row>
    <row r="7" spans="1:16" ht="15.75" x14ac:dyDescent="0.2">
      <c r="A7" s="101">
        <f t="shared" si="0"/>
        <v>214.23817</v>
      </c>
      <c r="B7" s="168" t="s">
        <v>3</v>
      </c>
      <c r="C7" s="26"/>
      <c r="D7" s="26">
        <v>214.23817</v>
      </c>
      <c r="E7" s="131">
        <f>IFERROR(D7/C7*100,0)</f>
        <v>0</v>
      </c>
      <c r="F7" s="22">
        <v>411.84769999999997</v>
      </c>
      <c r="G7" s="267">
        <f>IFERROR(D7-F7,"")</f>
        <v>-197.60952999999998</v>
      </c>
    </row>
    <row r="8" spans="1:16" ht="15.75" x14ac:dyDescent="0.2">
      <c r="A8" s="101">
        <f t="shared" si="0"/>
        <v>121.6242</v>
      </c>
      <c r="B8" s="168" t="s">
        <v>4</v>
      </c>
      <c r="C8" s="26"/>
      <c r="D8" s="26">
        <v>121.6242</v>
      </c>
      <c r="E8" s="131">
        <f>IFERROR(D8/C8*100,0)</f>
        <v>0</v>
      </c>
      <c r="F8" s="22">
        <v>164.327</v>
      </c>
      <c r="G8" s="267">
        <f>IFERROR(D8-F8,"")</f>
        <v>-42.702799999999996</v>
      </c>
    </row>
    <row r="9" spans="1:16" ht="15.75" x14ac:dyDescent="0.2">
      <c r="A9" s="101">
        <f t="shared" si="0"/>
        <v>39.459690000000002</v>
      </c>
      <c r="B9" s="168" t="s">
        <v>5</v>
      </c>
      <c r="C9" s="26"/>
      <c r="D9" s="26">
        <v>39.459690000000002</v>
      </c>
      <c r="E9" s="131">
        <f>IFERROR(D9/C9*100,0)</f>
        <v>0</v>
      </c>
      <c r="F9" s="22">
        <v>43.528979999999997</v>
      </c>
      <c r="G9" s="267">
        <f>IFERROR(D9-F9,"")</f>
        <v>-4.0692899999999952</v>
      </c>
    </row>
    <row r="10" spans="1:16" ht="15.75" x14ac:dyDescent="0.2">
      <c r="A10" s="101">
        <f t="shared" si="0"/>
        <v>540.94590000000005</v>
      </c>
      <c r="B10" s="168" t="s">
        <v>6</v>
      </c>
      <c r="C10" s="26"/>
      <c r="D10" s="26">
        <v>540.94590000000005</v>
      </c>
      <c r="E10" s="131">
        <f>IFERROR(D10/C10*100,0)</f>
        <v>0</v>
      </c>
      <c r="F10" s="22">
        <v>792.14299999999992</v>
      </c>
      <c r="G10" s="267">
        <f>IFERROR(D10-F10,"")</f>
        <v>-251.19709999999986</v>
      </c>
    </row>
    <row r="11" spans="1:16" ht="15.75" x14ac:dyDescent="0.2">
      <c r="A11" s="101">
        <f t="shared" si="0"/>
        <v>23.210810000000002</v>
      </c>
      <c r="B11" s="168" t="s">
        <v>7</v>
      </c>
      <c r="C11" s="26"/>
      <c r="D11" s="26">
        <v>23.210810000000002</v>
      </c>
      <c r="E11" s="131">
        <f>IFERROR(D11/C11*100,0)</f>
        <v>0</v>
      </c>
      <c r="F11" s="22">
        <v>28.418369999999999</v>
      </c>
      <c r="G11" s="267">
        <f>IFERROR(D11-F11,"")</f>
        <v>-5.2075599999999973</v>
      </c>
    </row>
    <row r="12" spans="1:16" ht="15.75" x14ac:dyDescent="0.2">
      <c r="A12" s="101">
        <f t="shared" si="0"/>
        <v>39.087000000000003</v>
      </c>
      <c r="B12" s="168" t="s">
        <v>8</v>
      </c>
      <c r="C12" s="26"/>
      <c r="D12" s="26">
        <v>39.087000000000003</v>
      </c>
      <c r="E12" s="131">
        <f>IFERROR(D12/C12*100,0)</f>
        <v>0</v>
      </c>
      <c r="F12" s="22">
        <v>45.563120000000005</v>
      </c>
      <c r="G12" s="267">
        <f>IFERROR(D12-F12,"")</f>
        <v>-6.4761200000000017</v>
      </c>
    </row>
    <row r="13" spans="1:16" ht="15.75" x14ac:dyDescent="0.2">
      <c r="A13" s="101">
        <f t="shared" si="0"/>
        <v>4.2601800000000001</v>
      </c>
      <c r="B13" s="168" t="s">
        <v>9</v>
      </c>
      <c r="C13" s="26"/>
      <c r="D13" s="26">
        <v>4.2601800000000001</v>
      </c>
      <c r="E13" s="131">
        <f>IFERROR(D13/C13*100,0)</f>
        <v>0</v>
      </c>
      <c r="F13" s="22">
        <v>3.8056799999999997</v>
      </c>
      <c r="G13" s="267">
        <f>IFERROR(D13-F13,"")</f>
        <v>0.45450000000000035</v>
      </c>
    </row>
    <row r="14" spans="1:16" ht="15.75" x14ac:dyDescent="0.2">
      <c r="A14" s="101">
        <f t="shared" si="0"/>
        <v>281.13350000000003</v>
      </c>
      <c r="B14" s="168" t="s">
        <v>10</v>
      </c>
      <c r="C14" s="26"/>
      <c r="D14" s="26">
        <v>281.13350000000003</v>
      </c>
      <c r="E14" s="131">
        <f>IFERROR(D14/C14*100,0)</f>
        <v>0</v>
      </c>
      <c r="F14" s="22">
        <v>424.93730000000005</v>
      </c>
      <c r="G14" s="267">
        <f>IFERROR(D14-F14,"")</f>
        <v>-143.80380000000002</v>
      </c>
    </row>
    <row r="15" spans="1:16" ht="15.75" x14ac:dyDescent="0.2">
      <c r="A15" s="101">
        <f t="shared" si="0"/>
        <v>242.602</v>
      </c>
      <c r="B15" s="168" t="s">
        <v>11</v>
      </c>
      <c r="C15" s="26"/>
      <c r="D15" s="26">
        <v>242.602</v>
      </c>
      <c r="E15" s="131">
        <f>IFERROR(D15/C15*100,0)</f>
        <v>0</v>
      </c>
      <c r="F15" s="22">
        <v>373.19499999999999</v>
      </c>
      <c r="G15" s="267">
        <f>IFERROR(D15-F15,"")</f>
        <v>-130.59299999999999</v>
      </c>
    </row>
    <row r="16" spans="1:16" ht="15.75" x14ac:dyDescent="0.2">
      <c r="A16" s="101">
        <f t="shared" si="0"/>
        <v>84.956149999999994</v>
      </c>
      <c r="B16" s="168" t="s">
        <v>58</v>
      </c>
      <c r="C16" s="26"/>
      <c r="D16" s="26">
        <v>84.956149999999994</v>
      </c>
      <c r="E16" s="131">
        <f>IFERROR(D16/C16*100,0)</f>
        <v>0</v>
      </c>
      <c r="F16" s="22">
        <v>94.385509999999996</v>
      </c>
      <c r="G16" s="267">
        <f>IFERROR(D16-F16,"")</f>
        <v>-9.4293600000000026</v>
      </c>
    </row>
    <row r="17" spans="1:13" ht="15.75" x14ac:dyDescent="0.2">
      <c r="A17" s="101">
        <f t="shared" si="0"/>
        <v>276.68950000000001</v>
      </c>
      <c r="B17" s="168" t="s">
        <v>12</v>
      </c>
      <c r="C17" s="26"/>
      <c r="D17" s="26">
        <v>276.68950000000001</v>
      </c>
      <c r="E17" s="131">
        <f>IFERROR(D17/C17*100,0)</f>
        <v>0</v>
      </c>
      <c r="F17" s="22">
        <v>406.52499999999998</v>
      </c>
      <c r="G17" s="267">
        <f>IFERROR(D17-F17,"")</f>
        <v>-129.83549999999997</v>
      </c>
    </row>
    <row r="18" spans="1:13" ht="15.75" x14ac:dyDescent="0.2">
      <c r="A18" s="101">
        <f t="shared" si="0"/>
        <v>318.99941000000001</v>
      </c>
      <c r="B18" s="168" t="s">
        <v>13</v>
      </c>
      <c r="C18" s="26"/>
      <c r="D18" s="26">
        <v>318.99941000000001</v>
      </c>
      <c r="E18" s="131">
        <f>IFERROR(D18/C18*100,0)</f>
        <v>0</v>
      </c>
      <c r="F18" s="22">
        <v>340.23971</v>
      </c>
      <c r="G18" s="267">
        <f>IFERROR(D18-F18,"")</f>
        <v>-21.240299999999991</v>
      </c>
    </row>
    <row r="19" spans="1:13" ht="15.75" x14ac:dyDescent="0.2">
      <c r="A19" s="101">
        <f t="shared" si="0"/>
        <v>71.352460000000008</v>
      </c>
      <c r="B19" s="168" t="s">
        <v>14</v>
      </c>
      <c r="C19" s="26"/>
      <c r="D19" s="26">
        <v>71.352460000000008</v>
      </c>
      <c r="E19" s="131">
        <f>IFERROR(D19/C19*100,0)</f>
        <v>0</v>
      </c>
      <c r="F19" s="22">
        <v>52.058430000000001</v>
      </c>
      <c r="G19" s="267">
        <f>IFERROR(D19-F19,"")</f>
        <v>19.294030000000006</v>
      </c>
    </row>
    <row r="20" spans="1:13" ht="15.75" x14ac:dyDescent="0.2">
      <c r="A20" s="101">
        <f t="shared" si="0"/>
        <v>369.03582</v>
      </c>
      <c r="B20" s="168" t="s">
        <v>15</v>
      </c>
      <c r="C20" s="26"/>
      <c r="D20" s="26">
        <v>369.03582</v>
      </c>
      <c r="E20" s="131">
        <f>IFERROR(D20/C20*100,0)</f>
        <v>0</v>
      </c>
      <c r="F20" s="22">
        <v>421.15989999999999</v>
      </c>
      <c r="G20" s="267">
        <f>IFERROR(D20-F20,"")</f>
        <v>-52.124079999999992</v>
      </c>
    </row>
    <row r="21" spans="1:13" ht="15.75" x14ac:dyDescent="0.2">
      <c r="A21" s="101">
        <f t="shared" si="0"/>
        <v>22.08567</v>
      </c>
      <c r="B21" s="168" t="s">
        <v>16</v>
      </c>
      <c r="C21" s="26"/>
      <c r="D21" s="26">
        <v>22.08567</v>
      </c>
      <c r="E21" s="131">
        <f>IFERROR(D21/C21*100,0)</f>
        <v>0</v>
      </c>
      <c r="F21" s="22">
        <v>18.988</v>
      </c>
      <c r="G21" s="267">
        <f>IFERROR(D21-F21,"")</f>
        <v>3.0976700000000008</v>
      </c>
    </row>
    <row r="22" spans="1:13" ht="15.75" x14ac:dyDescent="0.2">
      <c r="A22" s="101">
        <f t="shared" si="0"/>
        <v>189.072</v>
      </c>
      <c r="B22" s="168" t="s">
        <v>17</v>
      </c>
      <c r="C22" s="26"/>
      <c r="D22" s="26">
        <v>189.072</v>
      </c>
      <c r="E22" s="131">
        <f>IFERROR(D22/C22*100,0)</f>
        <v>0</v>
      </c>
      <c r="F22" s="22">
        <v>304.61600000000004</v>
      </c>
      <c r="G22" s="267">
        <f>IFERROR(D22-F22,"")</f>
        <v>-115.54400000000004</v>
      </c>
    </row>
    <row r="23" spans="1:13" ht="15.75" x14ac:dyDescent="0.2">
      <c r="A23" s="101">
        <f t="shared" si="0"/>
        <v>9.88992</v>
      </c>
      <c r="B23" s="168" t="s">
        <v>18</v>
      </c>
      <c r="C23" s="26"/>
      <c r="D23" s="26">
        <v>9.88992</v>
      </c>
      <c r="E23" s="131">
        <f>IFERROR(D23/C23*100,0)</f>
        <v>0</v>
      </c>
      <c r="F23" s="22">
        <v>11.296850000000001</v>
      </c>
      <c r="G23" s="267">
        <f>IFERROR(D23-F23,"")</f>
        <v>-1.4069300000000009</v>
      </c>
    </row>
    <row r="24" spans="1:13" s="40" customFormat="1" ht="15.75" hidden="1" customHeight="1" x14ac:dyDescent="0.25">
      <c r="A24" s="101" t="e">
        <f t="shared" si="0"/>
        <v>#VALUE!</v>
      </c>
      <c r="B24" s="168" t="s">
        <v>136</v>
      </c>
      <c r="C24" s="26"/>
      <c r="D24" s="26" t="e">
        <v>#VALUE!</v>
      </c>
      <c r="E24" s="131">
        <f>IFERROR(D24/C24*100,0)</f>
        <v>0</v>
      </c>
      <c r="F24" s="22" t="e">
        <v>#VALUE!</v>
      </c>
      <c r="G24" s="267" t="str">
        <f>IFERROR(D24-F24,"")</f>
        <v/>
      </c>
      <c r="H24" s="173"/>
      <c r="I24" s="173"/>
      <c r="J24" s="173"/>
      <c r="K24" s="173"/>
      <c r="L24" s="173"/>
      <c r="M24" s="38"/>
    </row>
    <row r="25" spans="1:13" s="60" customFormat="1" ht="15.75" x14ac:dyDescent="0.25">
      <c r="A25" s="101">
        <f t="shared" si="0"/>
        <v>113.48562</v>
      </c>
      <c r="B25" s="167" t="s">
        <v>19</v>
      </c>
      <c r="C25" s="24">
        <f>SUM(C26:C35)</f>
        <v>0</v>
      </c>
      <c r="D25" s="24">
        <v>113.48562</v>
      </c>
      <c r="E25" s="130">
        <f>IFERROR(D25/C25*100,0)</f>
        <v>0</v>
      </c>
      <c r="F25" s="241">
        <v>136.70653000000001</v>
      </c>
      <c r="G25" s="217">
        <f>IFERROR(D25-F25,"")</f>
        <v>-23.220910000000018</v>
      </c>
      <c r="H25" s="354"/>
      <c r="I25" s="355"/>
      <c r="J25" s="354"/>
      <c r="K25" s="354"/>
      <c r="L25" s="354"/>
      <c r="M25" s="56"/>
    </row>
    <row r="26" spans="1:13" ht="15" hidden="1" customHeight="1" x14ac:dyDescent="0.2">
      <c r="A26" s="101" t="str">
        <f t="shared" si="0"/>
        <v>x</v>
      </c>
      <c r="B26" s="168" t="s">
        <v>137</v>
      </c>
      <c r="C26" s="26"/>
      <c r="D26" s="26">
        <v>0</v>
      </c>
      <c r="E26" s="131">
        <f>IFERROR(D26/C26*100,0)</f>
        <v>0</v>
      </c>
      <c r="F26" s="22">
        <v>0</v>
      </c>
      <c r="G26" s="267">
        <f>IFERROR(D26-F26,"")</f>
        <v>0</v>
      </c>
    </row>
    <row r="27" spans="1:13" ht="15" hidden="1" customHeight="1" x14ac:dyDescent="0.2">
      <c r="A27" s="101" t="str">
        <f t="shared" si="0"/>
        <v>x</v>
      </c>
      <c r="B27" s="168" t="s">
        <v>20</v>
      </c>
      <c r="C27" s="26"/>
      <c r="D27" s="26">
        <v>0</v>
      </c>
      <c r="E27" s="131">
        <f>IFERROR(D27/C27*100,0)</f>
        <v>0</v>
      </c>
      <c r="F27" s="22">
        <v>0.22523000000000001</v>
      </c>
      <c r="G27" s="267"/>
    </row>
    <row r="28" spans="1:13" ht="15" customHeight="1" x14ac:dyDescent="0.2">
      <c r="A28" s="101">
        <f t="shared" si="0"/>
        <v>0.28582999999999997</v>
      </c>
      <c r="B28" s="168" t="s">
        <v>21</v>
      </c>
      <c r="C28" s="26"/>
      <c r="D28" s="26">
        <v>0.28582999999999997</v>
      </c>
      <c r="E28" s="131">
        <f>IFERROR(D28/C28*100,0)</f>
        <v>0</v>
      </c>
      <c r="F28" s="22">
        <v>0.29391</v>
      </c>
      <c r="G28" s="267">
        <f>IFERROR(D28-F28,"")</f>
        <v>-8.0800000000000316E-3</v>
      </c>
    </row>
    <row r="29" spans="1:13" ht="15" hidden="1" customHeight="1" x14ac:dyDescent="0.2">
      <c r="A29" s="101" t="e">
        <f t="shared" si="0"/>
        <v>#VALUE!</v>
      </c>
      <c r="B29" s="168" t="s">
        <v>136</v>
      </c>
      <c r="C29" s="26"/>
      <c r="D29" s="26" t="e">
        <v>#VALUE!</v>
      </c>
      <c r="E29" s="131">
        <f>IFERROR(D29/C29*100,0)</f>
        <v>0</v>
      </c>
      <c r="F29" s="22" t="e">
        <v>#VALUE!</v>
      </c>
      <c r="G29" s="267" t="str">
        <f>IFERROR(D29-F29,"")</f>
        <v/>
      </c>
    </row>
    <row r="30" spans="1:13" ht="15.75" x14ac:dyDescent="0.2">
      <c r="A30" s="101">
        <f t="shared" si="0"/>
        <v>4.9298100000000007</v>
      </c>
      <c r="B30" s="168" t="s">
        <v>22</v>
      </c>
      <c r="C30" s="26"/>
      <c r="D30" s="26">
        <v>4.9298100000000007</v>
      </c>
      <c r="E30" s="131">
        <f>IFERROR(D30/C30*100,0)</f>
        <v>0</v>
      </c>
      <c r="F30" s="22">
        <v>4.2723000000000004</v>
      </c>
      <c r="G30" s="267">
        <f>IFERROR(D30-F30,"")</f>
        <v>0.65751000000000026</v>
      </c>
    </row>
    <row r="31" spans="1:13" ht="15.75" x14ac:dyDescent="0.2">
      <c r="A31" s="101">
        <f t="shared" si="0"/>
        <v>73.20277999999999</v>
      </c>
      <c r="B31" s="168" t="s">
        <v>83</v>
      </c>
      <c r="C31" s="26"/>
      <c r="D31" s="26">
        <v>73.20277999999999</v>
      </c>
      <c r="E31" s="131">
        <f>IFERROR(D31/C31*100,0)</f>
        <v>0</v>
      </c>
      <c r="F31" s="22">
        <v>82.105930000000001</v>
      </c>
      <c r="G31" s="267">
        <f>IFERROR(D31-F31,"")</f>
        <v>-8.9031500000000108</v>
      </c>
    </row>
    <row r="32" spans="1:13" ht="15.75" x14ac:dyDescent="0.2">
      <c r="A32" s="101">
        <f t="shared" si="0"/>
        <v>8.7354899999999986</v>
      </c>
      <c r="B32" s="168" t="s">
        <v>23</v>
      </c>
      <c r="C32" s="26"/>
      <c r="D32" s="26">
        <v>8.7354899999999986</v>
      </c>
      <c r="E32" s="131">
        <f>IFERROR(D32/C32*100,0)</f>
        <v>0</v>
      </c>
      <c r="F32" s="22">
        <v>13.151210000000001</v>
      </c>
      <c r="G32" s="267">
        <f>IFERROR(D32-F32,"")</f>
        <v>-4.4157200000000021</v>
      </c>
    </row>
    <row r="33" spans="1:13" ht="15" hidden="1" customHeight="1" x14ac:dyDescent="0.2">
      <c r="A33" s="101" t="str">
        <f t="shared" si="0"/>
        <v>x</v>
      </c>
      <c r="B33" s="168" t="s">
        <v>24</v>
      </c>
      <c r="C33" s="26"/>
      <c r="D33" s="26">
        <v>0</v>
      </c>
      <c r="E33" s="131">
        <f>IFERROR(D33/C33*100,0)</f>
        <v>0</v>
      </c>
      <c r="F33" s="22">
        <v>0</v>
      </c>
      <c r="G33" s="267">
        <f>IFERROR(D33-F33,"")</f>
        <v>0</v>
      </c>
    </row>
    <row r="34" spans="1:13" ht="15.75" x14ac:dyDescent="0.2">
      <c r="A34" s="101">
        <f t="shared" si="0"/>
        <v>4.82578</v>
      </c>
      <c r="B34" s="168" t="s">
        <v>25</v>
      </c>
      <c r="C34" s="26"/>
      <c r="D34" s="26">
        <v>4.82578</v>
      </c>
      <c r="E34" s="131">
        <f>IFERROR(D34/C34*100,0)</f>
        <v>0</v>
      </c>
      <c r="F34" s="22">
        <v>2.3159300000000003</v>
      </c>
      <c r="G34" s="267">
        <f>IFERROR(D34-F34,"")</f>
        <v>2.5098499999999997</v>
      </c>
    </row>
    <row r="35" spans="1:13" s="40" customFormat="1" ht="15.75" x14ac:dyDescent="0.25">
      <c r="A35" s="101">
        <f t="shared" si="0"/>
        <v>21.505929999999999</v>
      </c>
      <c r="B35" s="168" t="s">
        <v>26</v>
      </c>
      <c r="C35" s="26"/>
      <c r="D35" s="26">
        <v>21.505929999999999</v>
      </c>
      <c r="E35" s="131">
        <f>IFERROR(D35/C35*100,0)</f>
        <v>0</v>
      </c>
      <c r="F35" s="22">
        <v>34.342020000000005</v>
      </c>
      <c r="G35" s="267">
        <f>IFERROR(D35-F35,"")</f>
        <v>-12.836090000000006</v>
      </c>
      <c r="H35" s="173"/>
      <c r="I35" s="173"/>
      <c r="J35" s="173"/>
      <c r="K35" s="173"/>
      <c r="L35" s="173"/>
      <c r="M35" s="38"/>
    </row>
    <row r="36" spans="1:13" s="60" customFormat="1" ht="15.75" x14ac:dyDescent="0.25">
      <c r="A36" s="101">
        <f t="shared" si="0"/>
        <v>6030.9342200000001</v>
      </c>
      <c r="B36" s="167" t="s">
        <v>59</v>
      </c>
      <c r="C36" s="24">
        <f>SUM(C37:C44)</f>
        <v>0</v>
      </c>
      <c r="D36" s="24">
        <v>6030.9342200000001</v>
      </c>
      <c r="E36" s="130">
        <f>IFERROR(D36/C36*100,0)</f>
        <v>0</v>
      </c>
      <c r="F36" s="241">
        <v>6062.2129100000002</v>
      </c>
      <c r="G36" s="217">
        <f>IFERROR(D36-F36,"")</f>
        <v>-31.278690000000097</v>
      </c>
      <c r="H36" s="354"/>
      <c r="I36" s="355"/>
      <c r="J36" s="354"/>
      <c r="K36" s="354"/>
      <c r="L36" s="354"/>
      <c r="M36" s="56"/>
    </row>
    <row r="37" spans="1:13" ht="15.75" x14ac:dyDescent="0.2">
      <c r="A37" s="101">
        <f t="shared" si="0"/>
        <v>65.259129999999999</v>
      </c>
      <c r="B37" s="168" t="s">
        <v>84</v>
      </c>
      <c r="C37" s="26"/>
      <c r="D37" s="26">
        <v>65.259129999999999</v>
      </c>
      <c r="E37" s="131">
        <f>IFERROR(D37/C37*100,0)</f>
        <v>0</v>
      </c>
      <c r="F37" s="22">
        <v>52.472530000000006</v>
      </c>
      <c r="G37" s="267">
        <f>IFERROR(D37-F37,"")</f>
        <v>12.786599999999993</v>
      </c>
      <c r="H37" s="173" t="s">
        <v>136</v>
      </c>
    </row>
    <row r="38" spans="1:13" ht="15.75" x14ac:dyDescent="0.2">
      <c r="A38" s="101">
        <f t="shared" si="0"/>
        <v>230.31939</v>
      </c>
      <c r="B38" s="168" t="s">
        <v>85</v>
      </c>
      <c r="C38" s="26"/>
      <c r="D38" s="26">
        <v>230.31939</v>
      </c>
      <c r="E38" s="131">
        <f>IFERROR(D38/C38*100,0)</f>
        <v>0</v>
      </c>
      <c r="F38" s="22">
        <v>214.53107</v>
      </c>
      <c r="G38" s="267">
        <f>IFERROR(D38-F38,"")</f>
        <v>15.788319999999999</v>
      </c>
    </row>
    <row r="39" spans="1:13" ht="15.75" x14ac:dyDescent="0.2">
      <c r="A39" s="101">
        <f t="shared" si="0"/>
        <v>192.91</v>
      </c>
      <c r="B39" s="169" t="s">
        <v>63</v>
      </c>
      <c r="C39" s="26"/>
      <c r="D39" s="26">
        <v>192.91</v>
      </c>
      <c r="E39" s="131">
        <f>IFERROR(D39/C39*100,0)</f>
        <v>0</v>
      </c>
      <c r="F39" s="22">
        <v>229.06800000000001</v>
      </c>
      <c r="G39" s="267">
        <f>IFERROR(D39-F39,"")</f>
        <v>-36.158000000000015</v>
      </c>
    </row>
    <row r="40" spans="1:13" ht="15.75" x14ac:dyDescent="0.2">
      <c r="A40" s="101">
        <f t="shared" si="0"/>
        <v>1492.4770000000001</v>
      </c>
      <c r="B40" s="168" t="s">
        <v>27</v>
      </c>
      <c r="C40" s="26"/>
      <c r="D40" s="26">
        <v>1492.4770000000001</v>
      </c>
      <c r="E40" s="131">
        <f>IFERROR(D40/C40*100,0)</f>
        <v>0</v>
      </c>
      <c r="F40" s="22">
        <v>1367.2370000000001</v>
      </c>
      <c r="G40" s="267">
        <f>IFERROR(D40-F40,"")</f>
        <v>125.24000000000001</v>
      </c>
    </row>
    <row r="41" spans="1:13" ht="15.75" hidden="1" x14ac:dyDescent="0.2">
      <c r="A41" s="101" t="str">
        <f t="shared" si="0"/>
        <v>x</v>
      </c>
      <c r="B41" s="168" t="s">
        <v>28</v>
      </c>
      <c r="C41" s="26"/>
      <c r="D41" s="26">
        <v>0</v>
      </c>
      <c r="E41" s="131">
        <f>IFERROR(D41/C41*100,0)</f>
        <v>0</v>
      </c>
      <c r="F41" s="22">
        <v>0</v>
      </c>
      <c r="G41" s="267">
        <f>IFERROR(D41-F41,"")</f>
        <v>0</v>
      </c>
    </row>
    <row r="42" spans="1:13" ht="15.75" x14ac:dyDescent="0.2">
      <c r="A42" s="101">
        <f t="shared" si="0"/>
        <v>1613.9699000000001</v>
      </c>
      <c r="B42" s="168" t="s">
        <v>29</v>
      </c>
      <c r="C42" s="26"/>
      <c r="D42" s="26">
        <v>1613.9699000000001</v>
      </c>
      <c r="E42" s="131">
        <f>IFERROR(D42/C42*100,0)</f>
        <v>0</v>
      </c>
      <c r="F42" s="22">
        <v>1675.3678</v>
      </c>
      <c r="G42" s="267">
        <f>IFERROR(D42-F42,"")</f>
        <v>-61.397899999999936</v>
      </c>
    </row>
    <row r="43" spans="1:13" ht="15.75" x14ac:dyDescent="0.2">
      <c r="A43" s="101">
        <f t="shared" si="0"/>
        <v>2435.817</v>
      </c>
      <c r="B43" s="168" t="s">
        <v>30</v>
      </c>
      <c r="C43" s="26"/>
      <c r="D43" s="26">
        <v>2435.817</v>
      </c>
      <c r="E43" s="131">
        <f>IFERROR(D43/C43*100,0)</f>
        <v>0</v>
      </c>
      <c r="F43" s="22">
        <v>2523.0810000000001</v>
      </c>
      <c r="G43" s="267">
        <f>IFERROR(D43-F43,"")</f>
        <v>-87.264000000000124</v>
      </c>
    </row>
    <row r="44" spans="1:13" s="40" customFormat="1" ht="15.75" x14ac:dyDescent="0.25">
      <c r="A44" s="101">
        <f t="shared" si="0"/>
        <v>0.18179999999999999</v>
      </c>
      <c r="B44" s="168" t="s">
        <v>64</v>
      </c>
      <c r="C44" s="26"/>
      <c r="D44" s="26">
        <v>0.18179999999999999</v>
      </c>
      <c r="E44" s="131">
        <f>IFERROR(D44/C44*100,0)</f>
        <v>0</v>
      </c>
      <c r="F44" s="22">
        <v>0.45551000000000003</v>
      </c>
      <c r="G44" s="267">
        <f>IFERROR(D44-F44,"")</f>
        <v>-0.27371000000000001</v>
      </c>
      <c r="H44" s="173"/>
      <c r="I44" s="173"/>
      <c r="J44" s="173"/>
      <c r="K44" s="173"/>
      <c r="L44" s="173"/>
      <c r="M44" s="38"/>
    </row>
    <row r="45" spans="1:13" s="56" customFormat="1" ht="15.75" x14ac:dyDescent="0.25">
      <c r="A45" s="101">
        <f t="shared" si="0"/>
        <v>1698.5311400000001</v>
      </c>
      <c r="B45" s="167" t="s">
        <v>62</v>
      </c>
      <c r="C45" s="24">
        <f>SUM(C46:C52)</f>
        <v>0</v>
      </c>
      <c r="D45" s="24">
        <v>1698.5311400000001</v>
      </c>
      <c r="E45" s="130">
        <f>IFERROR(D45/C45*100,0)</f>
        <v>0</v>
      </c>
      <c r="F45" s="241">
        <v>1572.0387400000002</v>
      </c>
      <c r="G45" s="217">
        <f>IFERROR(D45-F45,"")</f>
        <v>126.49239999999986</v>
      </c>
      <c r="H45" s="354"/>
      <c r="I45" s="355"/>
      <c r="J45" s="354"/>
      <c r="K45" s="354"/>
      <c r="L45" s="354"/>
    </row>
    <row r="46" spans="1:13" ht="15.75" x14ac:dyDescent="0.2">
      <c r="A46" s="101">
        <f t="shared" si="0"/>
        <v>32.5321</v>
      </c>
      <c r="B46" s="168" t="s">
        <v>86</v>
      </c>
      <c r="C46" s="26"/>
      <c r="D46" s="26">
        <v>32.5321</v>
      </c>
      <c r="E46" s="131">
        <f>IFERROR(D46/C46*100,0)</f>
        <v>0</v>
      </c>
      <c r="F46" s="22">
        <v>25.068200000000001</v>
      </c>
      <c r="G46" s="267">
        <f>IFERROR(D46-F46,"")</f>
        <v>7.4638999999999989</v>
      </c>
    </row>
    <row r="47" spans="1:13" ht="15.75" x14ac:dyDescent="0.2">
      <c r="A47" s="101">
        <f t="shared" si="0"/>
        <v>0.10100000000000001</v>
      </c>
      <c r="B47" s="168" t="s">
        <v>87</v>
      </c>
      <c r="C47" s="26"/>
      <c r="D47" s="26">
        <v>0.10100000000000001</v>
      </c>
      <c r="E47" s="131">
        <f>IFERROR(D47/C47*100,0)</f>
        <v>0</v>
      </c>
      <c r="F47" s="22">
        <v>5.8579999999999997</v>
      </c>
      <c r="G47" s="267">
        <f>IFERROR(D47-F47,"")</f>
        <v>-5.7569999999999997</v>
      </c>
    </row>
    <row r="48" spans="1:13" ht="15.75" x14ac:dyDescent="0.2">
      <c r="A48" s="101">
        <f t="shared" si="0"/>
        <v>19.798020000000001</v>
      </c>
      <c r="B48" s="168" t="s">
        <v>88</v>
      </c>
      <c r="C48" s="26"/>
      <c r="D48" s="26">
        <v>19.798020000000001</v>
      </c>
      <c r="E48" s="131">
        <f>IFERROR(D48/C48*100,0)</f>
        <v>0</v>
      </c>
      <c r="F48" s="22">
        <v>5.5549999999999997</v>
      </c>
      <c r="G48" s="267">
        <f>IFERROR(D48-F48,"")</f>
        <v>14.243020000000001</v>
      </c>
    </row>
    <row r="49" spans="1:13" ht="15.75" hidden="1" x14ac:dyDescent="0.2">
      <c r="A49" s="101" t="str">
        <f t="shared" si="0"/>
        <v>x</v>
      </c>
      <c r="B49" s="168" t="s">
        <v>89</v>
      </c>
      <c r="C49" s="26"/>
      <c r="D49" s="26">
        <v>0</v>
      </c>
      <c r="E49" s="131">
        <f>IFERROR(D49/C49*100,0)</f>
        <v>0</v>
      </c>
      <c r="F49" s="22">
        <v>1.0302</v>
      </c>
      <c r="G49" s="267">
        <f>IFERROR(D49-F49,"")</f>
        <v>-1.0302</v>
      </c>
    </row>
    <row r="50" spans="1:13" ht="15.75" x14ac:dyDescent="0.2">
      <c r="A50" s="101">
        <f t="shared" si="0"/>
        <v>35.890349999999998</v>
      </c>
      <c r="B50" s="168" t="s">
        <v>101</v>
      </c>
      <c r="C50" s="26"/>
      <c r="D50" s="26">
        <v>35.890349999999998</v>
      </c>
      <c r="E50" s="131">
        <f>IFERROR(D50/C50*100,0)</f>
        <v>0</v>
      </c>
      <c r="F50" s="22">
        <v>11.216050000000001</v>
      </c>
      <c r="G50" s="267">
        <f>IFERROR(D50-F50,"")</f>
        <v>24.674299999999995</v>
      </c>
    </row>
    <row r="51" spans="1:13" ht="15.75" x14ac:dyDescent="0.2">
      <c r="A51" s="101">
        <f t="shared" si="0"/>
        <v>36.023670000000003</v>
      </c>
      <c r="B51" s="168" t="s">
        <v>90</v>
      </c>
      <c r="C51" s="26"/>
      <c r="D51" s="26">
        <v>36.023670000000003</v>
      </c>
      <c r="E51" s="131">
        <f>IFERROR(D51/C51*100,0)</f>
        <v>0</v>
      </c>
      <c r="F51" s="22">
        <v>32.79571</v>
      </c>
      <c r="G51" s="267">
        <f>IFERROR(D51-F51,"")</f>
        <v>3.227960000000003</v>
      </c>
    </row>
    <row r="52" spans="1:13" s="40" customFormat="1" ht="15.75" x14ac:dyDescent="0.25">
      <c r="A52" s="101">
        <f t="shared" si="0"/>
        <v>1574.1859999999999</v>
      </c>
      <c r="B52" s="168" t="s">
        <v>102</v>
      </c>
      <c r="C52" s="26"/>
      <c r="D52" s="26">
        <v>1574.1859999999999</v>
      </c>
      <c r="E52" s="131">
        <f>IFERROR(D52/C52*100,0)</f>
        <v>0</v>
      </c>
      <c r="F52" s="22">
        <v>1490.51558</v>
      </c>
      <c r="G52" s="267">
        <f>IFERROR(D52-F52,"")</f>
        <v>83.670419999999922</v>
      </c>
      <c r="H52" s="173"/>
      <c r="I52" s="173"/>
      <c r="J52" s="173"/>
      <c r="K52" s="173"/>
      <c r="L52" s="173"/>
      <c r="M52" s="38"/>
    </row>
    <row r="53" spans="1:13" s="56" customFormat="1" ht="15.75" x14ac:dyDescent="0.25">
      <c r="A53" s="101">
        <f t="shared" si="0"/>
        <v>4689.3885899999996</v>
      </c>
      <c r="B53" s="170" t="s">
        <v>31</v>
      </c>
      <c r="C53" s="24">
        <f>SUM(C54:C67)</f>
        <v>0</v>
      </c>
      <c r="D53" s="24">
        <v>4689.3885899999996</v>
      </c>
      <c r="E53" s="132">
        <f>IFERROR(D53/C53*100,0)</f>
        <v>0</v>
      </c>
      <c r="F53" s="241">
        <v>4278.6508800000001</v>
      </c>
      <c r="G53" s="217">
        <f>IFERROR(D53-F53,"")</f>
        <v>410.73770999999942</v>
      </c>
      <c r="H53" s="354"/>
      <c r="I53" s="355"/>
      <c r="J53" s="355"/>
      <c r="K53" s="355"/>
      <c r="L53" s="354"/>
    </row>
    <row r="54" spans="1:13" ht="15.75" x14ac:dyDescent="0.2">
      <c r="A54" s="101">
        <f t="shared" si="0"/>
        <v>330.75378999999998</v>
      </c>
      <c r="B54" s="171" t="s">
        <v>91</v>
      </c>
      <c r="C54" s="26"/>
      <c r="D54" s="26">
        <v>330.75378999999998</v>
      </c>
      <c r="E54" s="131">
        <f>IFERROR(D54/C54*100,0)</f>
        <v>0</v>
      </c>
      <c r="F54" s="22">
        <v>297.95</v>
      </c>
      <c r="G54" s="267">
        <f>IFERROR(D54-F54,"")</f>
        <v>32.803789999999992</v>
      </c>
    </row>
    <row r="55" spans="1:13" ht="15.75" x14ac:dyDescent="0.2">
      <c r="A55" s="101">
        <f t="shared" si="0"/>
        <v>48.142659999999999</v>
      </c>
      <c r="B55" s="171" t="s">
        <v>92</v>
      </c>
      <c r="C55" s="26"/>
      <c r="D55" s="26">
        <v>48.142659999999999</v>
      </c>
      <c r="E55" s="131">
        <f>IFERROR(D55/C55*100,0)</f>
        <v>0</v>
      </c>
      <c r="F55" s="22">
        <v>46.082259999999998</v>
      </c>
      <c r="G55" s="267">
        <f>IFERROR(D55-F55,"")</f>
        <v>2.0604000000000013</v>
      </c>
    </row>
    <row r="56" spans="1:13" ht="15.75" x14ac:dyDescent="0.2">
      <c r="A56" s="101">
        <f t="shared" si="0"/>
        <v>166.65</v>
      </c>
      <c r="B56" s="171" t="s">
        <v>93</v>
      </c>
      <c r="C56" s="26"/>
      <c r="D56" s="26">
        <v>166.65</v>
      </c>
      <c r="E56" s="131">
        <f>IFERROR(D56/C56*100,0)</f>
        <v>0</v>
      </c>
      <c r="F56" s="22">
        <v>181.8</v>
      </c>
      <c r="G56" s="267">
        <f>IFERROR(D56-F56,"")</f>
        <v>-15.150000000000006</v>
      </c>
    </row>
    <row r="57" spans="1:13" ht="15.75" x14ac:dyDescent="0.2">
      <c r="A57" s="101">
        <f t="shared" si="0"/>
        <v>475.81100000000004</v>
      </c>
      <c r="B57" s="171" t="s">
        <v>94</v>
      </c>
      <c r="C57" s="26"/>
      <c r="D57" s="26">
        <v>475.81100000000004</v>
      </c>
      <c r="E57" s="131">
        <f>IFERROR(D57/C57*100,0)</f>
        <v>0</v>
      </c>
      <c r="F57" s="22">
        <v>473.286</v>
      </c>
      <c r="G57" s="267">
        <f>IFERROR(D57-F57,"")</f>
        <v>2.5250000000000341</v>
      </c>
    </row>
    <row r="58" spans="1:13" ht="15.75" x14ac:dyDescent="0.2">
      <c r="A58" s="101">
        <f t="shared" si="0"/>
        <v>68.912300000000002</v>
      </c>
      <c r="B58" s="171" t="s">
        <v>57</v>
      </c>
      <c r="C58" s="26"/>
      <c r="D58" s="26">
        <v>68.912300000000002</v>
      </c>
      <c r="E58" s="131">
        <f>IFERROR(D58/C58*100,0)</f>
        <v>0</v>
      </c>
      <c r="F58" s="22">
        <v>73.688590000000005</v>
      </c>
      <c r="G58" s="267">
        <f>IFERROR(D58-F58,"")</f>
        <v>-4.776290000000003</v>
      </c>
    </row>
    <row r="59" spans="1:13" ht="15.75" x14ac:dyDescent="0.2">
      <c r="A59" s="101">
        <f t="shared" si="0"/>
        <v>81.068660000000008</v>
      </c>
      <c r="B59" s="171" t="s">
        <v>32</v>
      </c>
      <c r="C59" s="26"/>
      <c r="D59" s="26">
        <v>81.068660000000008</v>
      </c>
      <c r="E59" s="131">
        <f>IFERROR(D59/C59*100,0)</f>
        <v>0</v>
      </c>
      <c r="F59" s="22">
        <v>86.973119999999994</v>
      </c>
      <c r="G59" s="267">
        <f>IFERROR(D59-F59,"")</f>
        <v>-5.9044599999999861</v>
      </c>
    </row>
    <row r="60" spans="1:13" ht="15.75" x14ac:dyDescent="0.2">
      <c r="A60" s="101">
        <f t="shared" si="0"/>
        <v>19.102129999999999</v>
      </c>
      <c r="B60" s="171" t="s">
        <v>60</v>
      </c>
      <c r="C60" s="26"/>
      <c r="D60" s="26">
        <v>19.102129999999999</v>
      </c>
      <c r="E60" s="131">
        <f>IFERROR(D60/C60*100,0)</f>
        <v>0</v>
      </c>
      <c r="F60" s="22">
        <v>21.67662</v>
      </c>
      <c r="G60" s="267">
        <f>IFERROR(D60-F60,"")</f>
        <v>-2.5744900000000008</v>
      </c>
    </row>
    <row r="61" spans="1:13" ht="15.75" x14ac:dyDescent="0.2">
      <c r="A61" s="101">
        <f t="shared" si="0"/>
        <v>77.557900000000004</v>
      </c>
      <c r="B61" s="171" t="s">
        <v>33</v>
      </c>
      <c r="C61" s="26"/>
      <c r="D61" s="26">
        <v>77.557900000000004</v>
      </c>
      <c r="E61" s="131">
        <f>IFERROR(D61/C61*100,0)</f>
        <v>0</v>
      </c>
      <c r="F61" s="22">
        <v>76.557999999999993</v>
      </c>
      <c r="G61" s="267">
        <f>IFERROR(D61-F61,"")</f>
        <v>0.99990000000001089</v>
      </c>
    </row>
    <row r="62" spans="1:13" ht="15.75" x14ac:dyDescent="0.2">
      <c r="A62" s="101">
        <f t="shared" si="0"/>
        <v>222.80599999999998</v>
      </c>
      <c r="B62" s="171" t="s">
        <v>95</v>
      </c>
      <c r="C62" s="26"/>
      <c r="D62" s="26">
        <v>222.80599999999998</v>
      </c>
      <c r="E62" s="131">
        <f>IFERROR(D62/C62*100,0)</f>
        <v>0</v>
      </c>
      <c r="F62" s="22">
        <v>220.38199999999998</v>
      </c>
      <c r="G62" s="267">
        <f>IFERROR(D62-F62,"")</f>
        <v>2.4240000000000066</v>
      </c>
    </row>
    <row r="63" spans="1:13" ht="15.75" x14ac:dyDescent="0.2">
      <c r="A63" s="101">
        <f t="shared" si="0"/>
        <v>835.67399999999998</v>
      </c>
      <c r="B63" s="171" t="s">
        <v>34</v>
      </c>
      <c r="C63" s="26"/>
      <c r="D63" s="26">
        <v>835.67399999999998</v>
      </c>
      <c r="E63" s="131">
        <f>IFERROR(D63/C63*100,0)</f>
        <v>0</v>
      </c>
      <c r="F63" s="22">
        <v>463.38800000000003</v>
      </c>
      <c r="G63" s="267">
        <f>IFERROR(D63-F63,"")</f>
        <v>372.28599999999994</v>
      </c>
    </row>
    <row r="64" spans="1:13" ht="15.75" x14ac:dyDescent="0.2">
      <c r="A64" s="101">
        <f t="shared" si="0"/>
        <v>356.32800000000003</v>
      </c>
      <c r="B64" s="171" t="s">
        <v>35</v>
      </c>
      <c r="C64" s="26"/>
      <c r="D64" s="26">
        <v>356.32800000000003</v>
      </c>
      <c r="E64" s="131">
        <f>IFERROR(D64/C64*100,0)</f>
        <v>0</v>
      </c>
      <c r="F64" s="22">
        <v>389.35500000000002</v>
      </c>
      <c r="G64" s="268">
        <f>IFERROR(D64-F64,"")</f>
        <v>-33.026999999999987</v>
      </c>
    </row>
    <row r="65" spans="1:13" ht="15.75" x14ac:dyDescent="0.2">
      <c r="A65" s="101">
        <f t="shared" si="0"/>
        <v>489.54699999999997</v>
      </c>
      <c r="B65" s="168" t="s">
        <v>36</v>
      </c>
      <c r="C65" s="26"/>
      <c r="D65" s="26">
        <v>489.54699999999997</v>
      </c>
      <c r="E65" s="131">
        <f>IFERROR(D65/C65*100,0)</f>
        <v>0</v>
      </c>
      <c r="F65" s="22">
        <v>442.38</v>
      </c>
      <c r="G65" s="267">
        <f>IFERROR(D65-F65,"")</f>
        <v>47.166999999999973</v>
      </c>
    </row>
    <row r="66" spans="1:13" ht="15.75" x14ac:dyDescent="0.2">
      <c r="A66" s="101">
        <f t="shared" si="0"/>
        <v>1242.7292499999999</v>
      </c>
      <c r="B66" s="168" t="s">
        <v>37</v>
      </c>
      <c r="C66" s="26"/>
      <c r="D66" s="26">
        <v>1242.7292499999999</v>
      </c>
      <c r="E66" s="131">
        <f>IFERROR(D66/C66*100,0)</f>
        <v>0</v>
      </c>
      <c r="F66" s="22">
        <v>1238.4549300000001</v>
      </c>
      <c r="G66" s="267">
        <f>IFERROR(D66-F66,"")</f>
        <v>4.2743199999997614</v>
      </c>
    </row>
    <row r="67" spans="1:13" s="40" customFormat="1" ht="15.75" x14ac:dyDescent="0.25">
      <c r="A67" s="101">
        <f t="shared" si="0"/>
        <v>274.30589999999995</v>
      </c>
      <c r="B67" s="171" t="s">
        <v>38</v>
      </c>
      <c r="C67" s="26"/>
      <c r="D67" s="26">
        <v>274.30589999999995</v>
      </c>
      <c r="E67" s="131">
        <f>IFERROR(D67/C67*100,0)</f>
        <v>0</v>
      </c>
      <c r="F67" s="22">
        <v>266.67635999999999</v>
      </c>
      <c r="G67" s="267">
        <f>IFERROR(D67-F67,"")</f>
        <v>7.6295399999999631</v>
      </c>
      <c r="H67" s="173"/>
      <c r="I67" s="173"/>
      <c r="J67" s="173"/>
      <c r="K67" s="173"/>
      <c r="L67" s="173"/>
      <c r="M67" s="38"/>
    </row>
    <row r="68" spans="1:13" s="56" customFormat="1" ht="15.75" x14ac:dyDescent="0.25">
      <c r="A68" s="101">
        <f t="shared" si="0"/>
        <v>54.668269999999993</v>
      </c>
      <c r="B68" s="170" t="s">
        <v>138</v>
      </c>
      <c r="C68" s="24">
        <f>SUM(C69:C74)</f>
        <v>0</v>
      </c>
      <c r="D68" s="24">
        <v>54.668269999999993</v>
      </c>
      <c r="E68" s="132">
        <f>IFERROR(D68/C68*100,0)</f>
        <v>0</v>
      </c>
      <c r="F68" s="241">
        <v>61.979660000000003</v>
      </c>
      <c r="G68" s="217">
        <f>IFERROR(D68-F68,"")</f>
        <v>-7.31139000000001</v>
      </c>
      <c r="H68" s="354"/>
      <c r="I68" s="354"/>
      <c r="J68" s="354"/>
      <c r="K68" s="354"/>
      <c r="L68" s="354"/>
    </row>
    <row r="69" spans="1:13" ht="15.75" x14ac:dyDescent="0.2">
      <c r="A69" s="101">
        <f t="shared" si="0"/>
        <v>27.068000000000001</v>
      </c>
      <c r="B69" s="171" t="s">
        <v>96</v>
      </c>
      <c r="C69" s="26"/>
      <c r="D69" s="26">
        <v>27.068000000000001</v>
      </c>
      <c r="E69" s="131">
        <f>IFERROR(D69/C69*100,0)</f>
        <v>0</v>
      </c>
      <c r="F69" s="22">
        <v>27.977</v>
      </c>
      <c r="G69" s="267">
        <f>IFERROR(D69-F69,"")</f>
        <v>-0.90899999999999892</v>
      </c>
    </row>
    <row r="70" spans="1:13" ht="15.75" x14ac:dyDescent="0.2">
      <c r="A70" s="101">
        <f t="shared" ref="A70:A101" si="1">IF(OR(D70="",D70=0),"x",D70)</f>
        <v>6.1397899999999996</v>
      </c>
      <c r="B70" s="171" t="s">
        <v>39</v>
      </c>
      <c r="C70" s="26"/>
      <c r="D70" s="26">
        <v>6.1397899999999996</v>
      </c>
      <c r="E70" s="131">
        <f>IFERROR(D70/C70*100,0)</f>
        <v>0</v>
      </c>
      <c r="F70" s="22">
        <v>7.0215199999999998</v>
      </c>
      <c r="G70" s="267">
        <f>IFERROR(D70-F70,"")</f>
        <v>-0.88173000000000012</v>
      </c>
    </row>
    <row r="71" spans="1:13" ht="15.75" x14ac:dyDescent="0.2">
      <c r="A71" s="101">
        <f t="shared" si="1"/>
        <v>4.9974800000000004</v>
      </c>
      <c r="B71" s="171" t="s">
        <v>40</v>
      </c>
      <c r="C71" s="26"/>
      <c r="D71" s="26">
        <v>4.9974800000000004</v>
      </c>
      <c r="E71" s="131">
        <f>IFERROR(D71/C71*100,0)</f>
        <v>0</v>
      </c>
      <c r="F71" s="22">
        <v>5.9731399999999999</v>
      </c>
      <c r="G71" s="267">
        <f>IFERROR(D71-F71,"")</f>
        <v>-0.97565999999999953</v>
      </c>
    </row>
    <row r="72" spans="1:13" ht="15" hidden="1" customHeight="1" x14ac:dyDescent="0.2">
      <c r="A72" s="101" t="e">
        <f t="shared" si="1"/>
        <v>#VALUE!</v>
      </c>
      <c r="B72" s="171" t="s">
        <v>136</v>
      </c>
      <c r="C72" s="26"/>
      <c r="D72" s="26" t="e">
        <v>#VALUE!</v>
      </c>
      <c r="E72" s="131">
        <f>IFERROR(D72/C72*100,0)</f>
        <v>0</v>
      </c>
      <c r="F72" s="22" t="e">
        <v>#VALUE!</v>
      </c>
      <c r="G72" s="267" t="str">
        <f>IFERROR(D72-F72,"")</f>
        <v/>
      </c>
    </row>
    <row r="73" spans="1:13" ht="15" hidden="1" customHeight="1" x14ac:dyDescent="0.2">
      <c r="A73" s="101" t="e">
        <f t="shared" si="1"/>
        <v>#VALUE!</v>
      </c>
      <c r="B73" s="171" t="s">
        <v>136</v>
      </c>
      <c r="C73" s="26"/>
      <c r="D73" s="26" t="e">
        <v>#VALUE!</v>
      </c>
      <c r="E73" s="131">
        <f>IFERROR(D73/C73*100,0)</f>
        <v>0</v>
      </c>
      <c r="F73" s="22" t="e">
        <v>#VALUE!</v>
      </c>
      <c r="G73" s="267" t="str">
        <f>IFERROR(D73-F73,"")</f>
        <v/>
      </c>
    </row>
    <row r="74" spans="1:13" s="40" customFormat="1" ht="15.75" x14ac:dyDescent="0.25">
      <c r="A74" s="101">
        <f t="shared" si="1"/>
        <v>16.463000000000001</v>
      </c>
      <c r="B74" s="171" t="s">
        <v>41</v>
      </c>
      <c r="C74" s="26"/>
      <c r="D74" s="26">
        <v>16.463000000000001</v>
      </c>
      <c r="E74" s="131">
        <f>IFERROR(D74/C74*100,0)</f>
        <v>0</v>
      </c>
      <c r="F74" s="22">
        <v>21.008000000000003</v>
      </c>
      <c r="G74" s="267">
        <f>IFERROR(D74-F74,"")</f>
        <v>-4.5450000000000017</v>
      </c>
      <c r="H74" s="173"/>
      <c r="I74" s="173"/>
      <c r="J74" s="173"/>
      <c r="K74" s="173"/>
      <c r="L74" s="173"/>
      <c r="M74" s="38"/>
    </row>
    <row r="75" spans="1:13" s="56" customFormat="1" ht="15.75" x14ac:dyDescent="0.25">
      <c r="A75" s="101">
        <f t="shared" si="1"/>
        <v>296.24007</v>
      </c>
      <c r="B75" s="170" t="s">
        <v>42</v>
      </c>
      <c r="C75" s="24">
        <f>SUM(C76:C88)</f>
        <v>0</v>
      </c>
      <c r="D75" s="24">
        <v>296.24007</v>
      </c>
      <c r="E75" s="132">
        <f>IFERROR(D75/C75*100,0)</f>
        <v>0</v>
      </c>
      <c r="F75" s="241">
        <v>365.44628</v>
      </c>
      <c r="G75" s="217">
        <f>IFERROR(D75-F75,"")</f>
        <v>-69.206209999999999</v>
      </c>
      <c r="H75" s="354"/>
      <c r="I75" s="354"/>
      <c r="J75" s="354"/>
      <c r="K75" s="354"/>
      <c r="L75" s="354"/>
    </row>
    <row r="76" spans="1:13" ht="15" hidden="1" customHeight="1" x14ac:dyDescent="0.2">
      <c r="A76" s="101" t="str">
        <f t="shared" si="1"/>
        <v>x</v>
      </c>
      <c r="B76" s="171" t="s">
        <v>139</v>
      </c>
      <c r="C76" s="26"/>
      <c r="D76" s="26">
        <v>0</v>
      </c>
      <c r="E76" s="131">
        <f>IFERROR(D76/C76*100,0)</f>
        <v>0</v>
      </c>
      <c r="F76" s="22">
        <v>0</v>
      </c>
      <c r="G76" s="267">
        <f>IFERROR(D76-F76,"")</f>
        <v>0</v>
      </c>
    </row>
    <row r="77" spans="1:13" ht="15" hidden="1" customHeight="1" x14ac:dyDescent="0.2">
      <c r="A77" s="101" t="str">
        <f t="shared" si="1"/>
        <v>x</v>
      </c>
      <c r="B77" s="171" t="s">
        <v>140</v>
      </c>
      <c r="C77" s="26"/>
      <c r="D77" s="26">
        <v>0</v>
      </c>
      <c r="E77" s="131">
        <f>IFERROR(D77/C77*100,0)</f>
        <v>0</v>
      </c>
      <c r="F77" s="22">
        <v>0</v>
      </c>
      <c r="G77" s="267">
        <f>IFERROR(D77-F77,"")</f>
        <v>0</v>
      </c>
    </row>
    <row r="78" spans="1:13" ht="15" hidden="1" customHeight="1" x14ac:dyDescent="0.2">
      <c r="A78" s="101" t="str">
        <f t="shared" si="1"/>
        <v>x</v>
      </c>
      <c r="B78" s="171" t="s">
        <v>141</v>
      </c>
      <c r="C78" s="26"/>
      <c r="D78" s="26">
        <v>0</v>
      </c>
      <c r="E78" s="131">
        <f>IFERROR(D78/C78*100,0)</f>
        <v>0</v>
      </c>
      <c r="F78" s="22">
        <v>0</v>
      </c>
      <c r="G78" s="267">
        <f>IFERROR(D78-F78,"")</f>
        <v>0</v>
      </c>
    </row>
    <row r="79" spans="1:13" ht="15.75" x14ac:dyDescent="0.2">
      <c r="A79" s="101">
        <f t="shared" si="1"/>
        <v>182.911</v>
      </c>
      <c r="B79" s="171" t="s">
        <v>43</v>
      </c>
      <c r="C79" s="26"/>
      <c r="D79" s="26">
        <v>182.911</v>
      </c>
      <c r="E79" s="131">
        <f>IFERROR(D79/C79*100,0)</f>
        <v>0</v>
      </c>
      <c r="F79" s="22">
        <v>228.66400000000002</v>
      </c>
      <c r="G79" s="267">
        <f>IFERROR(D79-F79,"")</f>
        <v>-45.753000000000014</v>
      </c>
    </row>
    <row r="80" spans="1:13" ht="15.75" x14ac:dyDescent="0.2">
      <c r="A80" s="101">
        <f t="shared" si="1"/>
        <v>14.687419999999999</v>
      </c>
      <c r="B80" s="171" t="s">
        <v>44</v>
      </c>
      <c r="C80" s="26"/>
      <c r="D80" s="26">
        <v>14.687419999999999</v>
      </c>
      <c r="E80" s="131">
        <f>IFERROR(D80/C80*100,0)</f>
        <v>0</v>
      </c>
      <c r="F80" s="22">
        <v>22.327060000000003</v>
      </c>
      <c r="G80" s="267">
        <f>IFERROR(D80-F80,"")</f>
        <v>-7.6396400000000035</v>
      </c>
    </row>
    <row r="81" spans="1:12" ht="15" hidden="1" customHeight="1" x14ac:dyDescent="0.2">
      <c r="A81" s="101" t="e">
        <f t="shared" si="1"/>
        <v>#VALUE!</v>
      </c>
      <c r="B81" s="171" t="s">
        <v>136</v>
      </c>
      <c r="C81" s="26"/>
      <c r="D81" s="26" t="e">
        <v>#VALUE!</v>
      </c>
      <c r="E81" s="131">
        <f>IFERROR(D81/C81*100,0)</f>
        <v>0</v>
      </c>
      <c r="F81" s="22" t="e">
        <v>#VALUE!</v>
      </c>
      <c r="G81" s="267" t="str">
        <f>IFERROR(D81-F81,"")</f>
        <v/>
      </c>
    </row>
    <row r="82" spans="1:12" ht="15" hidden="1" customHeight="1" x14ac:dyDescent="0.2">
      <c r="A82" s="101" t="e">
        <f t="shared" si="1"/>
        <v>#VALUE!</v>
      </c>
      <c r="B82" s="171" t="s">
        <v>136</v>
      </c>
      <c r="C82" s="26"/>
      <c r="D82" s="26" t="e">
        <v>#VALUE!</v>
      </c>
      <c r="E82" s="131">
        <f>IFERROR(D82/C82*100,0)</f>
        <v>0</v>
      </c>
      <c r="F82" s="22" t="e">
        <v>#VALUE!</v>
      </c>
      <c r="G82" s="267" t="str">
        <f>IFERROR(D82-F82,"")</f>
        <v/>
      </c>
    </row>
    <row r="83" spans="1:12" ht="15.75" hidden="1" x14ac:dyDescent="0.2">
      <c r="A83" s="101" t="str">
        <f t="shared" si="1"/>
        <v>x</v>
      </c>
      <c r="B83" s="171" t="s">
        <v>45</v>
      </c>
      <c r="C83" s="26"/>
      <c r="D83" s="26">
        <v>0</v>
      </c>
      <c r="E83" s="131">
        <f>IFERROR(D83/C83*100,0)</f>
        <v>0</v>
      </c>
      <c r="F83" s="22">
        <v>0</v>
      </c>
      <c r="G83" s="267">
        <f>IFERROR(D83-F83,"")</f>
        <v>0</v>
      </c>
    </row>
    <row r="84" spans="1:12" ht="15" hidden="1" customHeight="1" x14ac:dyDescent="0.2">
      <c r="A84" s="101" t="e">
        <f t="shared" si="1"/>
        <v>#VALUE!</v>
      </c>
      <c r="B84" s="171" t="s">
        <v>136</v>
      </c>
      <c r="C84" s="26"/>
      <c r="D84" s="26" t="e">
        <v>#VALUE!</v>
      </c>
      <c r="E84" s="131">
        <f>IFERROR(D84/C84*100,0)</f>
        <v>0</v>
      </c>
      <c r="F84" s="22" t="e">
        <v>#VALUE!</v>
      </c>
      <c r="G84" s="267" t="str">
        <f>IFERROR(D84-F84,"")</f>
        <v/>
      </c>
    </row>
    <row r="85" spans="1:12" ht="15.75" x14ac:dyDescent="0.2">
      <c r="A85" s="101">
        <f t="shared" si="1"/>
        <v>29.86974</v>
      </c>
      <c r="B85" s="171" t="s">
        <v>46</v>
      </c>
      <c r="C85" s="26"/>
      <c r="D85" s="26">
        <v>29.86974</v>
      </c>
      <c r="E85" s="131">
        <f>IFERROR(D85/C85*100,0)</f>
        <v>0</v>
      </c>
      <c r="F85" s="22">
        <v>39.005189999999999</v>
      </c>
      <c r="G85" s="267">
        <f>IFERROR(D85-F85,"")</f>
        <v>-9.1354499999999987</v>
      </c>
    </row>
    <row r="86" spans="1:12" ht="15.75" x14ac:dyDescent="0.2">
      <c r="A86" s="101">
        <f t="shared" si="1"/>
        <v>47.146799999999999</v>
      </c>
      <c r="B86" s="171" t="s">
        <v>47</v>
      </c>
      <c r="C86" s="26"/>
      <c r="D86" s="26">
        <v>47.146799999999999</v>
      </c>
      <c r="E86" s="131">
        <f>IFERROR(D86/C86*100,0)</f>
        <v>0</v>
      </c>
      <c r="F86" s="22">
        <v>45.652000000000001</v>
      </c>
      <c r="G86" s="267">
        <f>IFERROR(D86-F86,"")</f>
        <v>1.4947999999999979</v>
      </c>
    </row>
    <row r="87" spans="1:12" ht="15.75" x14ac:dyDescent="0.2">
      <c r="A87" s="101">
        <f t="shared" si="1"/>
        <v>8.6324700000000014</v>
      </c>
      <c r="B87" s="171" t="s">
        <v>48</v>
      </c>
      <c r="C87" s="26"/>
      <c r="D87" s="26">
        <v>8.6324700000000014</v>
      </c>
      <c r="E87" s="131">
        <f>IFERROR(D87/C87*100,0)</f>
        <v>0</v>
      </c>
      <c r="F87" s="22">
        <v>15.21565</v>
      </c>
      <c r="G87" s="267">
        <f>IFERROR(D87-F87,"")</f>
        <v>-6.5831799999999987</v>
      </c>
    </row>
    <row r="88" spans="1:12" ht="15.75" x14ac:dyDescent="0.2">
      <c r="A88" s="101">
        <f t="shared" si="1"/>
        <v>12.992640000000002</v>
      </c>
      <c r="B88" s="168" t="s">
        <v>49</v>
      </c>
      <c r="C88" s="26"/>
      <c r="D88" s="26">
        <v>12.992640000000002</v>
      </c>
      <c r="E88" s="131">
        <f>IFERROR(D88/C88*100,0)</f>
        <v>0</v>
      </c>
      <c r="F88" s="22">
        <v>14.582380000000001</v>
      </c>
      <c r="G88" s="267">
        <f>IFERROR(D88-F88,"")</f>
        <v>-1.589739999999999</v>
      </c>
    </row>
    <row r="89" spans="1:12" s="56" customFormat="1" ht="15.75" hidden="1" x14ac:dyDescent="0.25">
      <c r="A89" s="101" t="str">
        <f t="shared" si="1"/>
        <v>x</v>
      </c>
      <c r="B89" s="170" t="s">
        <v>50</v>
      </c>
      <c r="C89" s="217">
        <f>SUM(C90:C101)</f>
        <v>0</v>
      </c>
      <c r="D89" s="136">
        <v>0</v>
      </c>
      <c r="E89" s="132">
        <f>IFERROR(D89/C89*100,0)</f>
        <v>0</v>
      </c>
      <c r="F89" s="58">
        <v>0</v>
      </c>
      <c r="G89" s="217">
        <f>IFERROR(D89-F89,"")</f>
        <v>0</v>
      </c>
      <c r="H89" s="354"/>
      <c r="I89" s="354"/>
      <c r="J89" s="354"/>
      <c r="K89" s="354"/>
      <c r="L89" s="354"/>
    </row>
    <row r="90" spans="1:12" ht="15" hidden="1" customHeight="1" x14ac:dyDescent="0.2">
      <c r="A90" s="101" t="str">
        <f t="shared" si="1"/>
        <v>x</v>
      </c>
      <c r="B90" s="171" t="s">
        <v>97</v>
      </c>
      <c r="C90" s="26"/>
      <c r="D90" s="26">
        <v>0</v>
      </c>
      <c r="E90" s="131">
        <f>IFERROR(D90/C90*100,0)</f>
        <v>0</v>
      </c>
      <c r="F90" s="22">
        <v>0</v>
      </c>
      <c r="G90" s="267">
        <f>IFERROR(D90-F90,"")</f>
        <v>0</v>
      </c>
    </row>
    <row r="91" spans="1:12" ht="15" hidden="1" customHeight="1" x14ac:dyDescent="0.2">
      <c r="A91" s="101" t="str">
        <f t="shared" si="1"/>
        <v>x</v>
      </c>
      <c r="B91" s="171" t="s">
        <v>98</v>
      </c>
      <c r="C91" s="26"/>
      <c r="D91" s="26">
        <v>0</v>
      </c>
      <c r="E91" s="131">
        <f>IFERROR(D91/C91*100,0)</f>
        <v>0</v>
      </c>
      <c r="F91" s="22">
        <v>0</v>
      </c>
      <c r="G91" s="267">
        <f>IFERROR(D91-F91,"")</f>
        <v>0</v>
      </c>
    </row>
    <row r="92" spans="1:12" ht="15" hidden="1" customHeight="1" x14ac:dyDescent="0.2">
      <c r="A92" s="101" t="str">
        <f t="shared" si="1"/>
        <v>x</v>
      </c>
      <c r="B92" s="171" t="s">
        <v>61</v>
      </c>
      <c r="C92" s="26"/>
      <c r="D92" s="26">
        <v>0</v>
      </c>
      <c r="E92" s="131">
        <f>IFERROR(D92/C92*100,0)</f>
        <v>0</v>
      </c>
      <c r="F92" s="22">
        <v>0</v>
      </c>
      <c r="G92" s="267">
        <f>IFERROR(D92-F92,"")</f>
        <v>0</v>
      </c>
    </row>
    <row r="93" spans="1:12" s="40" customFormat="1" ht="15.75" hidden="1" customHeight="1" x14ac:dyDescent="0.25">
      <c r="A93" s="101" t="e">
        <f t="shared" si="1"/>
        <v>#VALUE!</v>
      </c>
      <c r="B93" s="171" t="s">
        <v>136</v>
      </c>
      <c r="C93" s="26"/>
      <c r="D93" s="26" t="e">
        <v>#VALUE!</v>
      </c>
      <c r="E93" s="131">
        <f>IFERROR(D93/C93*100,0)</f>
        <v>0</v>
      </c>
      <c r="F93" s="22" t="e">
        <v>#VALUE!</v>
      </c>
      <c r="G93" s="267" t="str">
        <f>IFERROR(D93-F93,"")</f>
        <v/>
      </c>
      <c r="H93" s="173"/>
      <c r="I93" s="173"/>
      <c r="J93" s="173"/>
      <c r="K93" s="173"/>
      <c r="L93" s="173"/>
    </row>
    <row r="94" spans="1:12" ht="15.75" hidden="1" x14ac:dyDescent="0.2">
      <c r="A94" s="101" t="str">
        <f t="shared" si="1"/>
        <v>x</v>
      </c>
      <c r="B94" s="171" t="s">
        <v>51</v>
      </c>
      <c r="C94" s="26"/>
      <c r="D94" s="26">
        <v>0</v>
      </c>
      <c r="E94" s="131">
        <f>IFERROR(#REF!/C94*100,0)</f>
        <v>0</v>
      </c>
      <c r="F94" s="22">
        <v>0</v>
      </c>
      <c r="G94" s="267">
        <f>IFERROR(D94-F94,"")</f>
        <v>0</v>
      </c>
    </row>
    <row r="95" spans="1:12" ht="15" hidden="1" customHeight="1" x14ac:dyDescent="0.2">
      <c r="A95" s="101" t="str">
        <f t="shared" si="1"/>
        <v>x</v>
      </c>
      <c r="B95" s="218" t="s">
        <v>52</v>
      </c>
      <c r="C95" s="26"/>
      <c r="D95" s="26">
        <v>0</v>
      </c>
      <c r="E95" s="131">
        <f>IFERROR(D95/C95*100,0)</f>
        <v>0</v>
      </c>
      <c r="F95" s="22">
        <v>0</v>
      </c>
      <c r="G95" s="267">
        <f>IFERROR(D95-F95,"")</f>
        <v>0</v>
      </c>
    </row>
    <row r="96" spans="1:12" ht="15" hidden="1" customHeight="1" x14ac:dyDescent="0.2">
      <c r="A96" s="101" t="str">
        <f t="shared" si="1"/>
        <v>x</v>
      </c>
      <c r="B96" s="171" t="s">
        <v>53</v>
      </c>
      <c r="C96" s="26"/>
      <c r="D96" s="26">
        <v>0</v>
      </c>
      <c r="E96" s="131">
        <f>IFERROR(D96/C96*100,0)</f>
        <v>0</v>
      </c>
      <c r="F96" s="22">
        <v>0</v>
      </c>
      <c r="G96" s="267">
        <f>IFERROR(D96-F96,"")</f>
        <v>0</v>
      </c>
    </row>
    <row r="97" spans="1:7" ht="15" hidden="1" customHeight="1" x14ac:dyDescent="0.2">
      <c r="A97" s="101" t="str">
        <f t="shared" si="1"/>
        <v>x</v>
      </c>
      <c r="B97" s="205" t="s">
        <v>82</v>
      </c>
      <c r="C97" s="26"/>
      <c r="D97" s="26">
        <v>0</v>
      </c>
      <c r="E97" s="131">
        <f>IFERROR(D97/C97*100,0)</f>
        <v>0</v>
      </c>
      <c r="F97" s="22">
        <v>0</v>
      </c>
      <c r="G97" s="267">
        <f>IFERROR(D97-F97,"")</f>
        <v>0</v>
      </c>
    </row>
    <row r="98" spans="1:7" ht="15" hidden="1" customHeight="1" x14ac:dyDescent="0.2">
      <c r="A98" s="101" t="e">
        <f t="shared" si="1"/>
        <v>#VALUE!</v>
      </c>
      <c r="B98" s="171" t="s">
        <v>136</v>
      </c>
      <c r="C98" s="26"/>
      <c r="D98" s="26" t="e">
        <v>#VALUE!</v>
      </c>
      <c r="E98" s="131">
        <f>IFERROR(D98/C98*100,0)</f>
        <v>0</v>
      </c>
      <c r="F98" s="22" t="e">
        <v>#VALUE!</v>
      </c>
      <c r="G98" s="267" t="str">
        <f>IFERROR(D98-F98,"")</f>
        <v/>
      </c>
    </row>
    <row r="99" spans="1:7" ht="15" hidden="1" customHeight="1" x14ac:dyDescent="0.2">
      <c r="A99" s="101" t="str">
        <f t="shared" si="1"/>
        <v>x</v>
      </c>
      <c r="B99" s="171" t="s">
        <v>55</v>
      </c>
      <c r="C99" s="26"/>
      <c r="D99" s="26">
        <v>0</v>
      </c>
      <c r="E99" s="131">
        <f>IFERROR(D99/C99*100,0)</f>
        <v>0</v>
      </c>
      <c r="F99" s="22">
        <v>0</v>
      </c>
      <c r="G99" s="267">
        <f>IFERROR(D99-F99,"")</f>
        <v>0</v>
      </c>
    </row>
    <row r="100" spans="1:7" ht="15" hidden="1" customHeight="1" x14ac:dyDescent="0.2">
      <c r="A100" s="101" t="str">
        <f t="shared" si="1"/>
        <v>x</v>
      </c>
      <c r="B100" s="171" t="s">
        <v>56</v>
      </c>
      <c r="C100" s="26"/>
      <c r="D100" s="26">
        <v>0</v>
      </c>
      <c r="E100" s="131">
        <f>IFERROR(D100/C100*100,0)</f>
        <v>0</v>
      </c>
      <c r="F100" s="22">
        <v>0</v>
      </c>
      <c r="G100" s="267">
        <f>IFERROR(D100-F100,"")</f>
        <v>0</v>
      </c>
    </row>
    <row r="101" spans="1:7" ht="15" hidden="1" customHeight="1" x14ac:dyDescent="0.2">
      <c r="A101" s="101" t="str">
        <f t="shared" si="1"/>
        <v>x</v>
      </c>
      <c r="B101" s="179" t="s">
        <v>99</v>
      </c>
      <c r="C101" s="156"/>
      <c r="D101" s="156">
        <v>0</v>
      </c>
      <c r="E101" s="133">
        <f>IFERROR(D101/C101*100,0)</f>
        <v>0</v>
      </c>
      <c r="F101" s="270">
        <v>0</v>
      </c>
      <c r="G101" s="269">
        <f>IFERROR(D101-F101,"")</f>
        <v>0</v>
      </c>
    </row>
  </sheetData>
  <mergeCells count="5">
    <mergeCell ref="B1:G1"/>
    <mergeCell ref="B3:B4"/>
    <mergeCell ref="D3:G3"/>
    <mergeCell ref="B2:G2"/>
    <mergeCell ref="C3:C4"/>
  </mergeCells>
  <printOptions horizontalCentered="1"/>
  <pageMargins left="0" right="0" top="0" bottom="0" header="0" footer="0"/>
  <pageSetup paperSize="9" scale="51" orientation="portrait" r:id="rId1"/>
  <rowBreaks count="1" manualBreakCount="1">
    <brk id="44" max="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N101"/>
  <sheetViews>
    <sheetView showZeros="0" workbookViewId="0">
      <selection activeCell="B7" sqref="B7"/>
    </sheetView>
  </sheetViews>
  <sheetFormatPr defaultColWidth="9.140625" defaultRowHeight="15" x14ac:dyDescent="0.2"/>
  <cols>
    <col min="1" max="1" width="33.7109375" style="38" customWidth="1"/>
    <col min="2" max="4" width="10.7109375" style="38" customWidth="1"/>
    <col min="5" max="13" width="9.140625" style="38"/>
    <col min="14" max="14" width="12.7109375" style="38" customWidth="1"/>
    <col min="15" max="16384" width="9.140625" style="38"/>
  </cols>
  <sheetData>
    <row r="1" spans="1:14" ht="26.25" customHeight="1" x14ac:dyDescent="0.2">
      <c r="A1" s="400" t="s">
        <v>81</v>
      </c>
      <c r="B1" s="400"/>
      <c r="C1" s="400"/>
      <c r="D1" s="400"/>
      <c r="M1" s="64" t="s">
        <v>110</v>
      </c>
      <c r="N1" s="65">
        <v>43649</v>
      </c>
    </row>
    <row r="2" spans="1:14" ht="15.75" x14ac:dyDescent="0.25">
      <c r="A2" s="63" t="s">
        <v>100</v>
      </c>
      <c r="B2" s="402">
        <f ca="1">TODAY()</f>
        <v>44865</v>
      </c>
      <c r="C2" s="402"/>
      <c r="D2" s="63"/>
      <c r="E2" s="63"/>
      <c r="F2" s="63"/>
    </row>
    <row r="3" spans="1:14" ht="24.75" customHeight="1" x14ac:dyDescent="0.2">
      <c r="A3" s="370" t="s">
        <v>0</v>
      </c>
      <c r="B3" s="396" t="s">
        <v>134</v>
      </c>
      <c r="C3" s="396"/>
      <c r="D3" s="396"/>
    </row>
    <row r="4" spans="1:14" ht="46.5" customHeight="1" x14ac:dyDescent="0.2">
      <c r="A4" s="401"/>
      <c r="B4" s="39" t="s">
        <v>111</v>
      </c>
      <c r="C4" s="39" t="s">
        <v>135</v>
      </c>
      <c r="D4" s="39" t="s">
        <v>69</v>
      </c>
    </row>
    <row r="5" spans="1:14" s="56" customFormat="1" ht="15.75" x14ac:dyDescent="0.2">
      <c r="A5" s="61" t="s">
        <v>1</v>
      </c>
      <c r="B5" s="53">
        <f>B6+B25+B36+B45+B53+B68+B75+B89</f>
        <v>700.3</v>
      </c>
      <c r="C5" s="53" t="e">
        <f>C6+C25+C36+C45+C53+C68+C75+C89</f>
        <v>#N/A</v>
      </c>
      <c r="D5" s="55" t="e">
        <f t="shared" ref="D5:D23" si="0">B5-C5</f>
        <v>#N/A</v>
      </c>
      <c r="E5" s="56">
        <f>E6+E25+E36+E45+E53+E68+E75+E89</f>
        <v>0</v>
      </c>
      <c r="G5" s="56">
        <f>G6+G25+G36+G45+G53+G68+G75+G89</f>
        <v>0</v>
      </c>
    </row>
    <row r="6" spans="1:14" s="56" customFormat="1" ht="15.75" x14ac:dyDescent="0.25">
      <c r="A6" s="34" t="s">
        <v>2</v>
      </c>
      <c r="B6" s="57">
        <f>SUM(B7:B23)</f>
        <v>700.3</v>
      </c>
      <c r="C6" s="57" t="e">
        <f>SUM(C7:C23)</f>
        <v>#N/A</v>
      </c>
      <c r="D6" s="59" t="e">
        <f t="shared" si="0"/>
        <v>#N/A</v>
      </c>
      <c r="E6" s="56">
        <f>SUM(E7:E23)</f>
        <v>0</v>
      </c>
    </row>
    <row r="7" spans="1:14" x14ac:dyDescent="0.2">
      <c r="A7" s="35" t="s">
        <v>3</v>
      </c>
      <c r="B7" s="19">
        <v>700.3</v>
      </c>
      <c r="C7" s="22" t="e">
        <v>#N/A</v>
      </c>
      <c r="D7" s="32" t="e">
        <f t="shared" si="0"/>
        <v>#N/A</v>
      </c>
    </row>
    <row r="8" spans="1:14" x14ac:dyDescent="0.2">
      <c r="A8" s="35" t="s">
        <v>4</v>
      </c>
      <c r="B8" s="19"/>
      <c r="C8" s="22"/>
      <c r="D8" s="32">
        <f t="shared" si="0"/>
        <v>0</v>
      </c>
    </row>
    <row r="9" spans="1:14" x14ac:dyDescent="0.2">
      <c r="A9" s="35" t="s">
        <v>5</v>
      </c>
      <c r="B9" s="19"/>
      <c r="C9" s="22"/>
      <c r="D9" s="32">
        <f t="shared" si="0"/>
        <v>0</v>
      </c>
      <c r="F9" s="51"/>
    </row>
    <row r="10" spans="1:14" x14ac:dyDescent="0.2">
      <c r="A10" s="35" t="s">
        <v>6</v>
      </c>
      <c r="B10" s="19"/>
      <c r="C10" s="22"/>
      <c r="D10" s="32">
        <f t="shared" si="0"/>
        <v>0</v>
      </c>
    </row>
    <row r="11" spans="1:14" x14ac:dyDescent="0.2">
      <c r="A11" s="35" t="s">
        <v>7</v>
      </c>
      <c r="B11" s="19"/>
      <c r="C11" s="22"/>
      <c r="D11" s="32">
        <f t="shared" si="0"/>
        <v>0</v>
      </c>
    </row>
    <row r="12" spans="1:14" x14ac:dyDescent="0.2">
      <c r="A12" s="35" t="s">
        <v>8</v>
      </c>
      <c r="B12" s="19"/>
      <c r="C12" s="22"/>
      <c r="D12" s="32">
        <f t="shared" si="0"/>
        <v>0</v>
      </c>
    </row>
    <row r="13" spans="1:14" x14ac:dyDescent="0.2">
      <c r="A13" s="35" t="s">
        <v>9</v>
      </c>
      <c r="B13" s="19"/>
      <c r="C13" s="22"/>
      <c r="D13" s="32">
        <f t="shared" si="0"/>
        <v>0</v>
      </c>
    </row>
    <row r="14" spans="1:14" x14ac:dyDescent="0.2">
      <c r="A14" s="35" t="s">
        <v>10</v>
      </c>
      <c r="B14" s="19"/>
      <c r="C14" s="22"/>
      <c r="D14" s="32">
        <f t="shared" si="0"/>
        <v>0</v>
      </c>
    </row>
    <row r="15" spans="1:14" x14ac:dyDescent="0.2">
      <c r="A15" s="35" t="s">
        <v>11</v>
      </c>
      <c r="B15" s="19"/>
      <c r="C15" s="22"/>
      <c r="D15" s="32">
        <f t="shared" si="0"/>
        <v>0</v>
      </c>
    </row>
    <row r="16" spans="1:14" x14ac:dyDescent="0.2">
      <c r="A16" s="35" t="s">
        <v>58</v>
      </c>
      <c r="B16" s="19"/>
      <c r="C16" s="22"/>
      <c r="D16" s="32">
        <f t="shared" si="0"/>
        <v>0</v>
      </c>
    </row>
    <row r="17" spans="1:7" x14ac:dyDescent="0.2">
      <c r="A17" s="35" t="s">
        <v>12</v>
      </c>
      <c r="B17" s="19"/>
      <c r="C17" s="22"/>
      <c r="D17" s="32">
        <f t="shared" si="0"/>
        <v>0</v>
      </c>
    </row>
    <row r="18" spans="1:7" x14ac:dyDescent="0.2">
      <c r="A18" s="35" t="s">
        <v>13</v>
      </c>
      <c r="B18" s="19"/>
      <c r="C18" s="22"/>
      <c r="D18" s="32">
        <f t="shared" si="0"/>
        <v>0</v>
      </c>
    </row>
    <row r="19" spans="1:7" x14ac:dyDescent="0.2">
      <c r="A19" s="35" t="s">
        <v>14</v>
      </c>
      <c r="B19" s="19"/>
      <c r="C19" s="22"/>
      <c r="D19" s="32">
        <f t="shared" si="0"/>
        <v>0</v>
      </c>
    </row>
    <row r="20" spans="1:7" x14ac:dyDescent="0.2">
      <c r="A20" s="35" t="s">
        <v>15</v>
      </c>
      <c r="B20" s="19"/>
      <c r="C20" s="22"/>
      <c r="D20" s="32">
        <f t="shared" si="0"/>
        <v>0</v>
      </c>
    </row>
    <row r="21" spans="1:7" x14ac:dyDescent="0.2">
      <c r="A21" s="35" t="s">
        <v>16</v>
      </c>
      <c r="B21" s="19"/>
      <c r="C21" s="22"/>
      <c r="D21" s="32">
        <f t="shared" si="0"/>
        <v>0</v>
      </c>
    </row>
    <row r="22" spans="1:7" x14ac:dyDescent="0.2">
      <c r="A22" s="35" t="s">
        <v>17</v>
      </c>
      <c r="B22" s="19"/>
      <c r="C22" s="22"/>
      <c r="D22" s="32">
        <f t="shared" si="0"/>
        <v>0</v>
      </c>
    </row>
    <row r="23" spans="1:7" x14ac:dyDescent="0.2">
      <c r="A23" s="35" t="s">
        <v>18</v>
      </c>
      <c r="B23" s="19"/>
      <c r="C23" s="22"/>
      <c r="D23" s="32">
        <f t="shared" si="0"/>
        <v>0</v>
      </c>
    </row>
    <row r="24" spans="1:7" s="40" customFormat="1" ht="15.75" hidden="1" customHeight="1" x14ac:dyDescent="0.25">
      <c r="A24" s="35" t="s">
        <v>136</v>
      </c>
      <c r="B24" s="19"/>
      <c r="C24" s="22"/>
      <c r="D24" s="32"/>
    </row>
    <row r="25" spans="1:7" s="60" customFormat="1" ht="15.75" x14ac:dyDescent="0.25">
      <c r="A25" s="34" t="s">
        <v>19</v>
      </c>
      <c r="B25" s="57">
        <f>SUM(B26:B35)</f>
        <v>0</v>
      </c>
      <c r="C25" s="58">
        <f>SUM(C26:C35)</f>
        <v>0</v>
      </c>
      <c r="D25" s="59">
        <f t="shared" ref="D25:D35" si="1">B25-C25</f>
        <v>0</v>
      </c>
      <c r="E25" s="60">
        <f>SUM(E26:E35)</f>
        <v>0</v>
      </c>
      <c r="G25" s="60">
        <f>SUM(G26:G35)</f>
        <v>0</v>
      </c>
    </row>
    <row r="26" spans="1:7" ht="15" customHeight="1" x14ac:dyDescent="0.2">
      <c r="A26" s="35" t="s">
        <v>137</v>
      </c>
      <c r="B26" s="19"/>
      <c r="C26" s="22"/>
      <c r="D26" s="32">
        <f t="shared" si="1"/>
        <v>0</v>
      </c>
    </row>
    <row r="27" spans="1:7" ht="15" customHeight="1" x14ac:dyDescent="0.2">
      <c r="A27" s="35" t="s">
        <v>20</v>
      </c>
      <c r="B27" s="19"/>
      <c r="C27" s="22"/>
      <c r="D27" s="32">
        <f t="shared" si="1"/>
        <v>0</v>
      </c>
    </row>
    <row r="28" spans="1:7" ht="15" customHeight="1" x14ac:dyDescent="0.2">
      <c r="A28" s="35" t="s">
        <v>21</v>
      </c>
      <c r="B28" s="19"/>
      <c r="C28" s="22"/>
      <c r="D28" s="32">
        <f t="shared" si="1"/>
        <v>0</v>
      </c>
    </row>
    <row r="29" spans="1:7" ht="15" hidden="1" customHeight="1" x14ac:dyDescent="0.2">
      <c r="A29" s="35" t="s">
        <v>136</v>
      </c>
      <c r="B29" s="19"/>
      <c r="C29" s="22"/>
      <c r="D29" s="32">
        <f t="shared" si="1"/>
        <v>0</v>
      </c>
    </row>
    <row r="30" spans="1:7" x14ac:dyDescent="0.2">
      <c r="A30" s="35" t="s">
        <v>22</v>
      </c>
      <c r="B30" s="19"/>
      <c r="C30" s="22"/>
      <c r="D30" s="32">
        <f t="shared" si="1"/>
        <v>0</v>
      </c>
    </row>
    <row r="31" spans="1:7" x14ac:dyDescent="0.2">
      <c r="A31" s="35" t="s">
        <v>83</v>
      </c>
      <c r="B31" s="19"/>
      <c r="C31" s="22"/>
      <c r="D31" s="32">
        <f t="shared" si="1"/>
        <v>0</v>
      </c>
    </row>
    <row r="32" spans="1:7" x14ac:dyDescent="0.2">
      <c r="A32" s="35" t="s">
        <v>23</v>
      </c>
      <c r="B32" s="19"/>
      <c r="C32" s="22"/>
      <c r="D32" s="32">
        <f t="shared" si="1"/>
        <v>0</v>
      </c>
    </row>
    <row r="33" spans="1:7" ht="15" customHeight="1" x14ac:dyDescent="0.2">
      <c r="A33" s="35" t="s">
        <v>24</v>
      </c>
      <c r="B33" s="19"/>
      <c r="C33" s="22"/>
      <c r="D33" s="32">
        <f t="shared" si="1"/>
        <v>0</v>
      </c>
    </row>
    <row r="34" spans="1:7" x14ac:dyDescent="0.2">
      <c r="A34" s="35" t="s">
        <v>25</v>
      </c>
      <c r="B34" s="19"/>
      <c r="C34" s="22"/>
      <c r="D34" s="32">
        <f t="shared" si="1"/>
        <v>0</v>
      </c>
    </row>
    <row r="35" spans="1:7" s="40" customFormat="1" ht="15.75" x14ac:dyDescent="0.25">
      <c r="A35" s="35" t="s">
        <v>26</v>
      </c>
      <c r="B35" s="19"/>
      <c r="C35" s="22"/>
      <c r="D35" s="32">
        <f t="shared" si="1"/>
        <v>0</v>
      </c>
    </row>
    <row r="36" spans="1:7" s="60" customFormat="1" ht="15.75" x14ac:dyDescent="0.25">
      <c r="A36" s="34" t="s">
        <v>59</v>
      </c>
      <c r="B36" s="57">
        <f>SUM(B37:B44)</f>
        <v>0</v>
      </c>
      <c r="C36" s="58">
        <f>SUM(C37:C44)</f>
        <v>0</v>
      </c>
      <c r="D36" s="59">
        <f>SUM(D37:D43)</f>
        <v>0</v>
      </c>
      <c r="E36" s="60">
        <f>SUM(E37:E44)</f>
        <v>0</v>
      </c>
      <c r="G36" s="60">
        <f>SUM(G37:G44)</f>
        <v>0</v>
      </c>
    </row>
    <row r="37" spans="1:7" x14ac:dyDescent="0.2">
      <c r="A37" s="35" t="s">
        <v>84</v>
      </c>
      <c r="B37" s="19"/>
      <c r="C37" s="22"/>
      <c r="D37" s="32">
        <f t="shared" ref="D37:D43" si="2">B37-C37</f>
        <v>0</v>
      </c>
    </row>
    <row r="38" spans="1:7" x14ac:dyDescent="0.2">
      <c r="A38" s="35" t="s">
        <v>85</v>
      </c>
      <c r="B38" s="19"/>
      <c r="C38" s="22"/>
      <c r="D38" s="32">
        <f t="shared" si="2"/>
        <v>0</v>
      </c>
    </row>
    <row r="39" spans="1:7" x14ac:dyDescent="0.2">
      <c r="A39" s="36" t="s">
        <v>63</v>
      </c>
      <c r="B39" s="19"/>
      <c r="C39" s="22"/>
      <c r="D39" s="32">
        <f t="shared" si="2"/>
        <v>0</v>
      </c>
    </row>
    <row r="40" spans="1:7" x14ac:dyDescent="0.2">
      <c r="A40" s="35" t="s">
        <v>27</v>
      </c>
      <c r="B40" s="19"/>
      <c r="C40" s="22"/>
      <c r="D40" s="32">
        <f t="shared" si="2"/>
        <v>0</v>
      </c>
    </row>
    <row r="41" spans="1:7" x14ac:dyDescent="0.2">
      <c r="A41" s="35" t="s">
        <v>28</v>
      </c>
      <c r="B41" s="19"/>
      <c r="C41" s="22"/>
      <c r="D41" s="32">
        <f t="shared" si="2"/>
        <v>0</v>
      </c>
    </row>
    <row r="42" spans="1:7" x14ac:dyDescent="0.2">
      <c r="A42" s="35" t="s">
        <v>29</v>
      </c>
      <c r="B42" s="19"/>
      <c r="C42" s="22"/>
      <c r="D42" s="32">
        <f t="shared" si="2"/>
        <v>0</v>
      </c>
    </row>
    <row r="43" spans="1:7" x14ac:dyDescent="0.2">
      <c r="A43" s="35" t="s">
        <v>30</v>
      </c>
      <c r="B43" s="19"/>
      <c r="C43" s="22"/>
      <c r="D43" s="32">
        <f t="shared" si="2"/>
        <v>0</v>
      </c>
    </row>
    <row r="44" spans="1:7" s="40" customFormat="1" ht="15.75" customHeight="1" x14ac:dyDescent="0.25">
      <c r="A44" s="35" t="s">
        <v>64</v>
      </c>
      <c r="B44" s="19"/>
      <c r="C44" s="22"/>
      <c r="D44" s="32"/>
    </row>
    <row r="45" spans="1:7" s="60" customFormat="1" ht="15.75" x14ac:dyDescent="0.25">
      <c r="A45" s="34" t="s">
        <v>62</v>
      </c>
      <c r="B45" s="57">
        <f>SUM(B46:B52)</f>
        <v>0</v>
      </c>
      <c r="C45" s="58">
        <f>SUM(C46:C52)</f>
        <v>0</v>
      </c>
      <c r="D45" s="59">
        <f t="shared" ref="D45:D76" si="3">B45-C45</f>
        <v>0</v>
      </c>
      <c r="E45" s="60">
        <f>SUM(E46:E52)</f>
        <v>0</v>
      </c>
      <c r="G45" s="60">
        <f>SUM(G46:G52)</f>
        <v>0</v>
      </c>
    </row>
    <row r="46" spans="1:7" x14ac:dyDescent="0.2">
      <c r="A46" s="35" t="s">
        <v>86</v>
      </c>
      <c r="B46" s="19"/>
      <c r="C46" s="22"/>
      <c r="D46" s="32">
        <f t="shared" si="3"/>
        <v>0</v>
      </c>
    </row>
    <row r="47" spans="1:7" x14ac:dyDescent="0.2">
      <c r="A47" s="35" t="s">
        <v>87</v>
      </c>
      <c r="B47" s="19"/>
      <c r="C47" s="22"/>
      <c r="D47" s="32">
        <f t="shared" si="3"/>
        <v>0</v>
      </c>
    </row>
    <row r="48" spans="1:7" x14ac:dyDescent="0.2">
      <c r="A48" s="35" t="s">
        <v>88</v>
      </c>
      <c r="B48" s="19"/>
      <c r="C48" s="22"/>
      <c r="D48" s="32">
        <f t="shared" si="3"/>
        <v>0</v>
      </c>
    </row>
    <row r="49" spans="1:7" x14ac:dyDescent="0.2">
      <c r="A49" s="35" t="s">
        <v>89</v>
      </c>
      <c r="B49" s="19"/>
      <c r="C49" s="22"/>
      <c r="D49" s="32">
        <f t="shared" si="3"/>
        <v>0</v>
      </c>
    </row>
    <row r="50" spans="1:7" x14ac:dyDescent="0.2">
      <c r="A50" s="35" t="s">
        <v>101</v>
      </c>
      <c r="B50" s="19"/>
      <c r="C50" s="22"/>
      <c r="D50" s="32">
        <f t="shared" si="3"/>
        <v>0</v>
      </c>
    </row>
    <row r="51" spans="1:7" x14ac:dyDescent="0.2">
      <c r="A51" s="35" t="s">
        <v>90</v>
      </c>
      <c r="B51" s="19"/>
      <c r="C51" s="22"/>
      <c r="D51" s="32">
        <f t="shared" si="3"/>
        <v>0</v>
      </c>
    </row>
    <row r="52" spans="1:7" s="40" customFormat="1" ht="15.75" x14ac:dyDescent="0.25">
      <c r="A52" s="35" t="s">
        <v>102</v>
      </c>
      <c r="B52" s="19"/>
      <c r="C52" s="22"/>
      <c r="D52" s="32">
        <f t="shared" si="3"/>
        <v>0</v>
      </c>
    </row>
    <row r="53" spans="1:7" s="60" customFormat="1" ht="15.75" x14ac:dyDescent="0.25">
      <c r="A53" s="37" t="s">
        <v>31</v>
      </c>
      <c r="B53" s="57">
        <f>SUM(B54:B67)</f>
        <v>0</v>
      </c>
      <c r="C53" s="58">
        <f>SUM(C54:C67)</f>
        <v>0</v>
      </c>
      <c r="D53" s="59">
        <f t="shared" si="3"/>
        <v>0</v>
      </c>
      <c r="E53" s="60">
        <f>SUM(E54:E67)</f>
        <v>0</v>
      </c>
      <c r="G53" s="60">
        <f>SUM(G54:G67)</f>
        <v>0</v>
      </c>
    </row>
    <row r="54" spans="1:7" x14ac:dyDescent="0.2">
      <c r="A54" s="28" t="s">
        <v>91</v>
      </c>
      <c r="B54" s="19"/>
      <c r="C54" s="22"/>
      <c r="D54" s="32">
        <f t="shared" si="3"/>
        <v>0</v>
      </c>
    </row>
    <row r="55" spans="1:7" x14ac:dyDescent="0.2">
      <c r="A55" s="28" t="s">
        <v>92</v>
      </c>
      <c r="B55" s="19"/>
      <c r="C55" s="22"/>
      <c r="D55" s="32">
        <f t="shared" si="3"/>
        <v>0</v>
      </c>
    </row>
    <row r="56" spans="1:7" x14ac:dyDescent="0.2">
      <c r="A56" s="28" t="s">
        <v>93</v>
      </c>
      <c r="B56" s="19"/>
      <c r="C56" s="22"/>
      <c r="D56" s="32">
        <f t="shared" si="3"/>
        <v>0</v>
      </c>
    </row>
    <row r="57" spans="1:7" x14ac:dyDescent="0.2">
      <c r="A57" s="28" t="s">
        <v>94</v>
      </c>
      <c r="B57" s="19"/>
      <c r="C57" s="22"/>
      <c r="D57" s="32">
        <f t="shared" si="3"/>
        <v>0</v>
      </c>
    </row>
    <row r="58" spans="1:7" x14ac:dyDescent="0.2">
      <c r="A58" s="28" t="s">
        <v>57</v>
      </c>
      <c r="B58" s="19"/>
      <c r="C58" s="22"/>
      <c r="D58" s="32">
        <f t="shared" si="3"/>
        <v>0</v>
      </c>
    </row>
    <row r="59" spans="1:7" x14ac:dyDescent="0.2">
      <c r="A59" s="28" t="s">
        <v>32</v>
      </c>
      <c r="B59" s="19"/>
      <c r="C59" s="22"/>
      <c r="D59" s="32">
        <f t="shared" si="3"/>
        <v>0</v>
      </c>
    </row>
    <row r="60" spans="1:7" x14ac:dyDescent="0.2">
      <c r="A60" s="28" t="s">
        <v>60</v>
      </c>
      <c r="B60" s="19"/>
      <c r="C60" s="22"/>
      <c r="D60" s="32">
        <f t="shared" si="3"/>
        <v>0</v>
      </c>
    </row>
    <row r="61" spans="1:7" x14ac:dyDescent="0.2">
      <c r="A61" s="28" t="s">
        <v>33</v>
      </c>
      <c r="B61" s="19"/>
      <c r="C61" s="22"/>
      <c r="D61" s="32">
        <f t="shared" si="3"/>
        <v>0</v>
      </c>
    </row>
    <row r="62" spans="1:7" x14ac:dyDescent="0.2">
      <c r="A62" s="28" t="s">
        <v>95</v>
      </c>
      <c r="B62" s="19"/>
      <c r="C62" s="22"/>
      <c r="D62" s="32">
        <f t="shared" si="3"/>
        <v>0</v>
      </c>
    </row>
    <row r="63" spans="1:7" x14ac:dyDescent="0.2">
      <c r="A63" s="28" t="s">
        <v>34</v>
      </c>
      <c r="B63" s="19"/>
      <c r="C63" s="22"/>
      <c r="D63" s="32">
        <f t="shared" si="3"/>
        <v>0</v>
      </c>
    </row>
    <row r="64" spans="1:7" x14ac:dyDescent="0.2">
      <c r="A64" s="28" t="s">
        <v>35</v>
      </c>
      <c r="B64" s="19"/>
      <c r="C64" s="22"/>
      <c r="D64" s="32">
        <f t="shared" si="3"/>
        <v>0</v>
      </c>
    </row>
    <row r="65" spans="1:7" x14ac:dyDescent="0.2">
      <c r="A65" s="35" t="s">
        <v>36</v>
      </c>
      <c r="B65" s="19"/>
      <c r="C65" s="22"/>
      <c r="D65" s="32">
        <f t="shared" si="3"/>
        <v>0</v>
      </c>
    </row>
    <row r="66" spans="1:7" x14ac:dyDescent="0.2">
      <c r="A66" s="35" t="s">
        <v>37</v>
      </c>
      <c r="B66" s="19"/>
      <c r="C66" s="22"/>
      <c r="D66" s="32">
        <f t="shared" si="3"/>
        <v>0</v>
      </c>
    </row>
    <row r="67" spans="1:7" s="40" customFormat="1" ht="15.75" x14ac:dyDescent="0.25">
      <c r="A67" s="28" t="s">
        <v>38</v>
      </c>
      <c r="B67" s="19"/>
      <c r="C67" s="22"/>
      <c r="D67" s="32">
        <f t="shared" si="3"/>
        <v>0</v>
      </c>
    </row>
    <row r="68" spans="1:7" s="60" customFormat="1" ht="15.75" x14ac:dyDescent="0.25">
      <c r="A68" s="37" t="s">
        <v>138</v>
      </c>
      <c r="B68" s="57">
        <f>SUM(B69:B74)</f>
        <v>0</v>
      </c>
      <c r="C68" s="58">
        <f>SUM(C69:C74)</f>
        <v>0</v>
      </c>
      <c r="D68" s="59">
        <f t="shared" si="3"/>
        <v>0</v>
      </c>
      <c r="E68" s="60">
        <f>SUM(E69:E74)</f>
        <v>0</v>
      </c>
      <c r="G68" s="60">
        <f>SUM(G69:G74)</f>
        <v>0</v>
      </c>
    </row>
    <row r="69" spans="1:7" x14ac:dyDescent="0.2">
      <c r="A69" s="28" t="s">
        <v>96</v>
      </c>
      <c r="B69" s="19"/>
      <c r="C69" s="22"/>
      <c r="D69" s="32">
        <f t="shared" si="3"/>
        <v>0</v>
      </c>
    </row>
    <row r="70" spans="1:7" x14ac:dyDescent="0.2">
      <c r="A70" s="28" t="s">
        <v>39</v>
      </c>
      <c r="B70" s="19"/>
      <c r="C70" s="22"/>
      <c r="D70" s="32">
        <f t="shared" si="3"/>
        <v>0</v>
      </c>
    </row>
    <row r="71" spans="1:7" x14ac:dyDescent="0.2">
      <c r="A71" s="28" t="s">
        <v>40</v>
      </c>
      <c r="B71" s="19"/>
      <c r="C71" s="22"/>
      <c r="D71" s="32">
        <f t="shared" si="3"/>
        <v>0</v>
      </c>
    </row>
    <row r="72" spans="1:7" ht="15" hidden="1" customHeight="1" x14ac:dyDescent="0.2">
      <c r="A72" s="28" t="s">
        <v>136</v>
      </c>
      <c r="B72" s="19"/>
      <c r="C72" s="22"/>
      <c r="D72" s="32">
        <f t="shared" si="3"/>
        <v>0</v>
      </c>
    </row>
    <row r="73" spans="1:7" ht="15" hidden="1" customHeight="1" x14ac:dyDescent="0.2">
      <c r="A73" s="28" t="s">
        <v>136</v>
      </c>
      <c r="B73" s="19"/>
      <c r="C73" s="22"/>
      <c r="D73" s="32">
        <f t="shared" si="3"/>
        <v>0</v>
      </c>
    </row>
    <row r="74" spans="1:7" s="40" customFormat="1" ht="15.75" x14ac:dyDescent="0.25">
      <c r="A74" s="28" t="s">
        <v>41</v>
      </c>
      <c r="B74" s="19"/>
      <c r="C74" s="22"/>
      <c r="D74" s="32">
        <f t="shared" si="3"/>
        <v>0</v>
      </c>
    </row>
    <row r="75" spans="1:7" s="60" customFormat="1" ht="15.75" x14ac:dyDescent="0.25">
      <c r="A75" s="37" t="s">
        <v>42</v>
      </c>
      <c r="B75" s="57">
        <f>SUM(B76:B88)</f>
        <v>0</v>
      </c>
      <c r="C75" s="58">
        <f>SUM(C76:C88)</f>
        <v>0</v>
      </c>
      <c r="D75" s="59">
        <f t="shared" si="3"/>
        <v>0</v>
      </c>
      <c r="E75" s="60">
        <f>SUM(E76:E88)</f>
        <v>0</v>
      </c>
      <c r="G75" s="60">
        <f>SUM(G76:G88)</f>
        <v>0</v>
      </c>
    </row>
    <row r="76" spans="1:7" ht="15" customHeight="1" x14ac:dyDescent="0.2">
      <c r="A76" s="28" t="s">
        <v>139</v>
      </c>
      <c r="B76" s="19"/>
      <c r="C76" s="22"/>
      <c r="D76" s="32">
        <f t="shared" si="3"/>
        <v>0</v>
      </c>
    </row>
    <row r="77" spans="1:7" ht="15" customHeight="1" x14ac:dyDescent="0.2">
      <c r="A77" s="28" t="s">
        <v>140</v>
      </c>
      <c r="B77" s="19"/>
      <c r="C77" s="22"/>
      <c r="D77" s="32">
        <f t="shared" ref="D77:D101" si="4">B77-C77</f>
        <v>0</v>
      </c>
    </row>
    <row r="78" spans="1:7" ht="15" customHeight="1" x14ac:dyDescent="0.2">
      <c r="A78" s="28" t="s">
        <v>141</v>
      </c>
      <c r="B78" s="19"/>
      <c r="C78" s="22"/>
      <c r="D78" s="32">
        <f t="shared" si="4"/>
        <v>0</v>
      </c>
    </row>
    <row r="79" spans="1:7" x14ac:dyDescent="0.2">
      <c r="A79" s="28" t="s">
        <v>43</v>
      </c>
      <c r="B79" s="19"/>
      <c r="C79" s="22"/>
      <c r="D79" s="32">
        <f t="shared" si="4"/>
        <v>0</v>
      </c>
    </row>
    <row r="80" spans="1:7" x14ac:dyDescent="0.2">
      <c r="A80" s="28" t="s">
        <v>44</v>
      </c>
      <c r="B80" s="19"/>
      <c r="C80" s="22"/>
      <c r="D80" s="32">
        <f t="shared" si="4"/>
        <v>0</v>
      </c>
    </row>
    <row r="81" spans="1:7" ht="15" hidden="1" customHeight="1" x14ac:dyDescent="0.2">
      <c r="A81" s="28" t="s">
        <v>136</v>
      </c>
      <c r="B81" s="19"/>
      <c r="C81" s="22"/>
      <c r="D81" s="32">
        <f t="shared" si="4"/>
        <v>0</v>
      </c>
    </row>
    <row r="82" spans="1:7" ht="15" hidden="1" customHeight="1" x14ac:dyDescent="0.2">
      <c r="A82" s="28" t="s">
        <v>136</v>
      </c>
      <c r="B82" s="19"/>
      <c r="C82" s="22"/>
      <c r="D82" s="32">
        <f t="shared" si="4"/>
        <v>0</v>
      </c>
    </row>
    <row r="83" spans="1:7" x14ac:dyDescent="0.2">
      <c r="A83" s="28" t="s">
        <v>45</v>
      </c>
      <c r="B83" s="19"/>
      <c r="C83" s="22"/>
      <c r="D83" s="32">
        <f t="shared" si="4"/>
        <v>0</v>
      </c>
    </row>
    <row r="84" spans="1:7" ht="15" hidden="1" customHeight="1" x14ac:dyDescent="0.2">
      <c r="A84" s="28" t="s">
        <v>136</v>
      </c>
      <c r="B84" s="19"/>
      <c r="C84" s="22"/>
      <c r="D84" s="32">
        <f t="shared" si="4"/>
        <v>0</v>
      </c>
    </row>
    <row r="85" spans="1:7" x14ac:dyDescent="0.2">
      <c r="A85" s="28" t="s">
        <v>46</v>
      </c>
      <c r="B85" s="19"/>
      <c r="C85" s="22"/>
      <c r="D85" s="32">
        <f t="shared" si="4"/>
        <v>0</v>
      </c>
    </row>
    <row r="86" spans="1:7" x14ac:dyDescent="0.2">
      <c r="A86" s="28" t="s">
        <v>47</v>
      </c>
      <c r="B86" s="19"/>
      <c r="C86" s="22"/>
      <c r="D86" s="32">
        <f t="shared" si="4"/>
        <v>0</v>
      </c>
    </row>
    <row r="87" spans="1:7" x14ac:dyDescent="0.2">
      <c r="A87" s="28" t="s">
        <v>48</v>
      </c>
      <c r="B87" s="19"/>
      <c r="C87" s="22"/>
      <c r="D87" s="32">
        <f t="shared" si="4"/>
        <v>0</v>
      </c>
    </row>
    <row r="88" spans="1:7" x14ac:dyDescent="0.2">
      <c r="A88" s="35" t="s">
        <v>49</v>
      </c>
      <c r="B88" s="19"/>
      <c r="C88" s="22"/>
      <c r="D88" s="32">
        <f t="shared" si="4"/>
        <v>0</v>
      </c>
    </row>
    <row r="89" spans="1:7" s="60" customFormat="1" ht="15.75" x14ac:dyDescent="0.25">
      <c r="A89" s="37" t="s">
        <v>50</v>
      </c>
      <c r="B89" s="57">
        <f>SUM(B90:B101)</f>
        <v>0</v>
      </c>
      <c r="C89" s="58">
        <f>SUM(C90:C101)</f>
        <v>0</v>
      </c>
      <c r="D89" s="59">
        <f t="shared" si="4"/>
        <v>0</v>
      </c>
      <c r="E89" s="60">
        <f>SUM(E90:E101)</f>
        <v>0</v>
      </c>
      <c r="G89" s="60">
        <f>SUM(G90:G101)</f>
        <v>0</v>
      </c>
    </row>
    <row r="90" spans="1:7" ht="15" customHeight="1" x14ac:dyDescent="0.2">
      <c r="A90" s="28" t="s">
        <v>97</v>
      </c>
      <c r="B90" s="19"/>
      <c r="C90" s="22"/>
      <c r="D90" s="32">
        <f t="shared" si="4"/>
        <v>0</v>
      </c>
    </row>
    <row r="91" spans="1:7" ht="15" customHeight="1" x14ac:dyDescent="0.2">
      <c r="A91" s="50" t="s">
        <v>98</v>
      </c>
      <c r="B91" s="22">
        <v>0</v>
      </c>
      <c r="C91" s="22"/>
      <c r="D91" s="32">
        <f t="shared" si="4"/>
        <v>0</v>
      </c>
    </row>
    <row r="92" spans="1:7" ht="15" customHeight="1" x14ac:dyDescent="0.2">
      <c r="A92" s="50" t="s">
        <v>61</v>
      </c>
      <c r="B92" s="22"/>
      <c r="C92" s="22"/>
      <c r="D92" s="32">
        <f t="shared" si="4"/>
        <v>0</v>
      </c>
    </row>
    <row r="93" spans="1:7" s="40" customFormat="1" ht="15.75" hidden="1" customHeight="1" x14ac:dyDescent="0.25">
      <c r="A93" s="50" t="s">
        <v>136</v>
      </c>
      <c r="B93" s="22"/>
      <c r="C93" s="22"/>
      <c r="D93" s="32">
        <f t="shared" si="4"/>
        <v>0</v>
      </c>
    </row>
    <row r="94" spans="1:7" x14ac:dyDescent="0.2">
      <c r="A94" s="50" t="s">
        <v>51</v>
      </c>
      <c r="B94" s="22"/>
      <c r="C94" s="22"/>
      <c r="D94" s="32">
        <f t="shared" si="4"/>
        <v>0</v>
      </c>
    </row>
    <row r="95" spans="1:7" ht="15" customHeight="1" x14ac:dyDescent="0.2">
      <c r="A95" s="50" t="s">
        <v>52</v>
      </c>
      <c r="B95" s="42"/>
      <c r="C95" s="42"/>
      <c r="D95" s="43">
        <f t="shared" si="4"/>
        <v>0</v>
      </c>
    </row>
    <row r="96" spans="1:7" ht="15" customHeight="1" x14ac:dyDescent="0.2">
      <c r="A96" s="50" t="s">
        <v>53</v>
      </c>
      <c r="B96" s="42"/>
      <c r="C96" s="42"/>
      <c r="D96" s="43">
        <f t="shared" si="4"/>
        <v>0</v>
      </c>
    </row>
    <row r="97" spans="1:4" ht="15" customHeight="1" x14ac:dyDescent="0.2">
      <c r="A97" s="28" t="s">
        <v>82</v>
      </c>
      <c r="B97" s="41"/>
      <c r="C97" s="42"/>
      <c r="D97" s="43">
        <f t="shared" si="4"/>
        <v>0</v>
      </c>
    </row>
    <row r="98" spans="1:4" ht="15" hidden="1" customHeight="1" x14ac:dyDescent="0.2">
      <c r="A98" s="28" t="s">
        <v>136</v>
      </c>
      <c r="B98" s="41"/>
      <c r="C98" s="42"/>
      <c r="D98" s="43">
        <f t="shared" si="4"/>
        <v>0</v>
      </c>
    </row>
    <row r="99" spans="1:4" ht="15" customHeight="1" x14ac:dyDescent="0.2">
      <c r="A99" s="28" t="s">
        <v>55</v>
      </c>
      <c r="B99" s="41"/>
      <c r="C99" s="42"/>
      <c r="D99" s="43">
        <f t="shared" si="4"/>
        <v>0</v>
      </c>
    </row>
    <row r="100" spans="1:4" ht="15" customHeight="1" x14ac:dyDescent="0.2">
      <c r="A100" s="28" t="s">
        <v>56</v>
      </c>
      <c r="B100" s="41"/>
      <c r="C100" s="42"/>
      <c r="D100" s="43">
        <f t="shared" si="4"/>
        <v>0</v>
      </c>
    </row>
    <row r="101" spans="1:4" ht="15" customHeight="1" x14ac:dyDescent="0.2">
      <c r="A101" s="29" t="s">
        <v>99</v>
      </c>
      <c r="B101" s="44"/>
      <c r="C101" s="45"/>
      <c r="D101" s="46">
        <f t="shared" si="4"/>
        <v>0</v>
      </c>
    </row>
  </sheetData>
  <mergeCells count="4">
    <mergeCell ref="A1:D1"/>
    <mergeCell ref="A3:A4"/>
    <mergeCell ref="B3:D3"/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23.7109375" style="68" hidden="1" customWidth="1"/>
    <col min="2" max="2" width="33.85546875" style="7" customWidth="1"/>
    <col min="3" max="3" width="16" style="7" customWidth="1"/>
    <col min="4" max="4" width="11" style="7" customWidth="1"/>
    <col min="5" max="5" width="11.42578125" style="7" customWidth="1"/>
    <col min="6" max="6" width="9.42578125" style="7" customWidth="1"/>
    <col min="7" max="7" width="11.42578125" style="7" customWidth="1"/>
    <col min="8" max="8" width="23.42578125" style="7" customWidth="1"/>
    <col min="9" max="9" width="11" style="7" customWidth="1"/>
    <col min="10" max="10" width="12" style="8" customWidth="1"/>
    <col min="11" max="11" width="9.85546875" style="7" customWidth="1"/>
    <col min="12" max="12" width="11.85546875" style="7" customWidth="1"/>
    <col min="13" max="13" width="9.7109375" style="7" customWidth="1"/>
    <col min="14" max="14" width="9.85546875" style="7" customWidth="1"/>
    <col min="15" max="15" width="11" style="7" customWidth="1"/>
    <col min="16" max="16" width="35.7109375" style="115" customWidth="1"/>
    <col min="17" max="17" width="20.42578125" style="67" hidden="1" customWidth="1"/>
    <col min="18" max="18" width="23" style="66" customWidth="1"/>
    <col min="19" max="16384" width="9.140625" style="7"/>
  </cols>
  <sheetData>
    <row r="1" spans="1:18" ht="16.5" x14ac:dyDescent="0.2">
      <c r="B1" s="364" t="s">
        <v>70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17" t="s">
        <v>103</v>
      </c>
      <c r="Q1" s="121"/>
      <c r="R1" s="177">
        <v>44092</v>
      </c>
    </row>
    <row r="2" spans="1:18" ht="16.899999999999999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125</v>
      </c>
      <c r="Q2" s="105"/>
      <c r="R2" s="106"/>
    </row>
    <row r="3" spans="1:18" s="8" customFormat="1" ht="27.7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7" t="s">
        <v>114</v>
      </c>
      <c r="Q3" s="105"/>
      <c r="R3" s="106"/>
    </row>
    <row r="4" spans="1:18" s="8" customFormat="1" ht="46.5" customHeight="1" x14ac:dyDescent="0.2">
      <c r="A4" s="68"/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5" t="s">
        <v>155</v>
      </c>
      <c r="Q4" s="70"/>
      <c r="R4" s="70"/>
    </row>
    <row r="5" spans="1:18" s="54" customFormat="1" ht="15.75" x14ac:dyDescent="0.25">
      <c r="A5" s="101">
        <f>IF(OR(D5="",D5=0),"x",D5)</f>
        <v>29495.150315146271</v>
      </c>
      <c r="B5" s="199" t="s">
        <v>1</v>
      </c>
      <c r="C5" s="272">
        <v>29467.9692631</v>
      </c>
      <c r="D5" s="200">
        <v>29495.150315146271</v>
      </c>
      <c r="E5" s="235">
        <f t="shared" ref="E5:E36" si="0">IFERROR(D5/C5*100,0)</f>
        <v>100.0922393117883</v>
      </c>
      <c r="F5" s="234">
        <v>27971.038519440004</v>
      </c>
      <c r="G5" s="81">
        <f>IFERROR(D5-F5,"")</f>
        <v>1524.111795706267</v>
      </c>
      <c r="H5" s="306">
        <v>82877.408886666672</v>
      </c>
      <c r="I5" s="235">
        <v>105866.74092369997</v>
      </c>
      <c r="J5" s="306">
        <f>IFERROR(I5/H5*100,"")</f>
        <v>127.738960889174</v>
      </c>
      <c r="K5" s="234">
        <v>78522.156229380023</v>
      </c>
      <c r="L5" s="81">
        <f>IFERROR(I5-K5,"")</f>
        <v>27344.584694319943</v>
      </c>
      <c r="M5" s="202">
        <f>IFERROR(IF(D5&gt;0,I5/D5*10,""),"")</f>
        <v>35.89293147942886</v>
      </c>
      <c r="N5" s="72">
        <f>IFERROR(IF(F5&gt;0,K5/F5*10,""),"")</f>
        <v>28.072663864377706</v>
      </c>
      <c r="O5" s="139">
        <f>IFERROR(M5-N5,0)</f>
        <v>7.8202676150511543</v>
      </c>
      <c r="P5" s="117"/>
      <c r="Q5" s="2" t="s">
        <v>160</v>
      </c>
      <c r="R5" s="3"/>
    </row>
    <row r="6" spans="1:18" s="13" customFormat="1" ht="15.75" x14ac:dyDescent="0.25">
      <c r="A6" s="101">
        <f t="shared" ref="A6:A69" si="1">IF(OR(D6="",D6=0),"x",D6)</f>
        <v>5125.8452959239994</v>
      </c>
      <c r="B6" s="203" t="s">
        <v>2</v>
      </c>
      <c r="C6" s="204">
        <v>5141.5535628999996</v>
      </c>
      <c r="D6" s="194">
        <v>5125.8452959239994</v>
      </c>
      <c r="E6" s="236">
        <f t="shared" si="0"/>
        <v>99.694484035149472</v>
      </c>
      <c r="F6" s="229">
        <v>4628.8594616999999</v>
      </c>
      <c r="G6" s="82">
        <f>IFERROR(D6-F6,"")</f>
        <v>496.98583422399952</v>
      </c>
      <c r="H6" s="307">
        <v>19273.028999999999</v>
      </c>
      <c r="I6" s="236">
        <v>25015.217357380003</v>
      </c>
      <c r="J6" s="307">
        <f>IFERROR(I6/H6*100,"")</f>
        <v>129.7939071091524</v>
      </c>
      <c r="K6" s="229">
        <v>17183.418748900003</v>
      </c>
      <c r="L6" s="82">
        <f>IFERROR(I6-K6,"")</f>
        <v>7831.7986084799995</v>
      </c>
      <c r="M6" s="94">
        <f>IFERROR(IF(D6&gt;0,I6/D6*10,""),"")</f>
        <v>48.802130991490813</v>
      </c>
      <c r="N6" s="73">
        <f>IFERROR(IF(F6&gt;0,K6/F6*10,""),"")</f>
        <v>37.122360035076987</v>
      </c>
      <c r="O6" s="140">
        <f t="shared" ref="O6:O69" si="2">IFERROR(M6-N6,0)</f>
        <v>11.679770956413826</v>
      </c>
      <c r="P6" s="117"/>
      <c r="Q6" s="2" t="s">
        <v>160</v>
      </c>
    </row>
    <row r="7" spans="1:18" s="1" customFormat="1" ht="15.75" x14ac:dyDescent="0.2">
      <c r="A7" s="101">
        <f t="shared" si="1"/>
        <v>497.60319227999997</v>
      </c>
      <c r="B7" s="205" t="s">
        <v>3</v>
      </c>
      <c r="C7" s="206">
        <v>491.22944519999999</v>
      </c>
      <c r="D7" s="195">
        <v>497.60319227999997</v>
      </c>
      <c r="E7" s="230">
        <f t="shared" si="0"/>
        <v>101.29750916649651</v>
      </c>
      <c r="F7" s="230">
        <v>425.33795689999999</v>
      </c>
      <c r="G7" s="83">
        <f>IFERROR(D7-F7,"")</f>
        <v>72.265235379999979</v>
      </c>
      <c r="H7" s="308">
        <v>2332.7999999999997</v>
      </c>
      <c r="I7" s="230">
        <v>2785.0712630000003</v>
      </c>
      <c r="J7" s="308">
        <f>IFERROR(I7/H7*100,"")</f>
        <v>119.38748555384092</v>
      </c>
      <c r="K7" s="131">
        <v>1888.2286309800002</v>
      </c>
      <c r="L7" s="83">
        <f>IFERROR(I7-K7,"")</f>
        <v>896.84263202000011</v>
      </c>
      <c r="M7" s="95">
        <f>IFERROR(IF(D7&gt;0,I7/D7*10,""),"")</f>
        <v>55.969722586362508</v>
      </c>
      <c r="N7" s="74">
        <f>IFERROR(IF(F7&gt;0,K7/F7*10,""),"")</f>
        <v>44.393607491370361</v>
      </c>
      <c r="O7" s="99">
        <f t="shared" si="2"/>
        <v>11.576115094992147</v>
      </c>
      <c r="P7" s="117"/>
      <c r="Q7" s="2" t="s">
        <v>160</v>
      </c>
    </row>
    <row r="8" spans="1:18" s="1" customFormat="1" ht="15.75" x14ac:dyDescent="0.2">
      <c r="A8" s="101">
        <f t="shared" si="1"/>
        <v>146.21103400000001</v>
      </c>
      <c r="B8" s="205" t="s">
        <v>4</v>
      </c>
      <c r="C8" s="206">
        <v>149.97900000000001</v>
      </c>
      <c r="D8" s="195">
        <v>146.21103400000001</v>
      </c>
      <c r="E8" s="230">
        <f t="shared" si="0"/>
        <v>97.487670940598349</v>
      </c>
      <c r="F8" s="230">
        <v>171.89703080000001</v>
      </c>
      <c r="G8" s="83">
        <f>IFERROR(D8-F8,"")</f>
        <v>-25.685996799999998</v>
      </c>
      <c r="H8" s="308">
        <v>595</v>
      </c>
      <c r="I8" s="230">
        <v>687.19185980000009</v>
      </c>
      <c r="J8" s="308">
        <f>IFERROR(I8/H8*100,"")</f>
        <v>115.49443021848742</v>
      </c>
      <c r="K8" s="131">
        <v>731.96962399999995</v>
      </c>
      <c r="L8" s="83">
        <f>IFERROR(I8-K8,"")</f>
        <v>-44.777764199999865</v>
      </c>
      <c r="M8" s="95">
        <f>IFERROR(IF(D8&gt;0,I8/D8*10,""),"")</f>
        <v>47</v>
      </c>
      <c r="N8" s="74">
        <f>IFERROR(IF(F8&gt;0,K8/F8*10,""),"")</f>
        <v>42.581865468731522</v>
      </c>
      <c r="O8" s="99">
        <f t="shared" si="2"/>
        <v>4.4181345312684783</v>
      </c>
      <c r="P8" s="117"/>
      <c r="Q8" s="2" t="s">
        <v>160</v>
      </c>
    </row>
    <row r="9" spans="1:18" s="1" customFormat="1" ht="15.75" x14ac:dyDescent="0.2">
      <c r="A9" s="101">
        <f t="shared" si="1"/>
        <v>51.192150980000001</v>
      </c>
      <c r="B9" s="205" t="s">
        <v>5</v>
      </c>
      <c r="C9" s="206">
        <v>51.4529</v>
      </c>
      <c r="D9" s="195">
        <v>51.192150980000001</v>
      </c>
      <c r="E9" s="230">
        <f t="shared" si="0"/>
        <v>99.493227748095833</v>
      </c>
      <c r="F9" s="230">
        <v>47.277271800000008</v>
      </c>
      <c r="G9" s="83">
        <f>IFERROR(D9-F9,"")</f>
        <v>3.9148791799999927</v>
      </c>
      <c r="H9" s="308">
        <v>135.4</v>
      </c>
      <c r="I9" s="230">
        <v>134.70313844</v>
      </c>
      <c r="J9" s="308">
        <f>IFERROR(I9/H9*100,"")</f>
        <v>99.48533119645495</v>
      </c>
      <c r="K9" s="131">
        <v>121.15702652</v>
      </c>
      <c r="L9" s="83">
        <f>IFERROR(I9-K9,"")</f>
        <v>13.546111920000001</v>
      </c>
      <c r="M9" s="95">
        <f>IFERROR(IF(D9&gt;0,I9/D9*10,""),"")</f>
        <v>26.31324057717881</v>
      </c>
      <c r="N9" s="74">
        <f>IFERROR(IF(F9&gt;0,K9/F9*10,""),"")</f>
        <v>25.626907371588217</v>
      </c>
      <c r="O9" s="99">
        <f t="shared" si="2"/>
        <v>0.68633320559059285</v>
      </c>
      <c r="P9" s="117"/>
      <c r="Q9" s="2" t="s">
        <v>160</v>
      </c>
    </row>
    <row r="10" spans="1:18" s="1" customFormat="1" ht="15.75" x14ac:dyDescent="0.2">
      <c r="A10" s="101">
        <f t="shared" si="1"/>
        <v>945.82688461999999</v>
      </c>
      <c r="B10" s="205" t="s">
        <v>6</v>
      </c>
      <c r="C10" s="206">
        <v>930.87671</v>
      </c>
      <c r="D10" s="195">
        <v>945.82688461999999</v>
      </c>
      <c r="E10" s="230">
        <f t="shared" si="0"/>
        <v>101.60603165375144</v>
      </c>
      <c r="F10" s="230">
        <v>649.97358200000008</v>
      </c>
      <c r="G10" s="83">
        <f>IFERROR(D10-F10,"")</f>
        <v>295.85330261999991</v>
      </c>
      <c r="H10" s="308">
        <v>2934.1</v>
      </c>
      <c r="I10" s="230">
        <v>4452.3749200000002</v>
      </c>
      <c r="J10" s="308">
        <f>IFERROR(I10/H10*100,"")</f>
        <v>151.7458477897822</v>
      </c>
      <c r="K10" s="131">
        <v>1925.6369120000002</v>
      </c>
      <c r="L10" s="83">
        <f>IFERROR(I10-K10,"")</f>
        <v>2526.7380080000003</v>
      </c>
      <c r="M10" s="95">
        <f>IFERROR(IF(D10&gt;0,I10/D10*10,""),"")</f>
        <v>47.073888386972712</v>
      </c>
      <c r="N10" s="74">
        <f>IFERROR(IF(F10&gt;0,K10/F10*10,""),"")</f>
        <v>29.626387369079254</v>
      </c>
      <c r="O10" s="99">
        <f t="shared" si="2"/>
        <v>17.447501017893458</v>
      </c>
      <c r="P10" s="117"/>
      <c r="Q10" s="2" t="s">
        <v>160</v>
      </c>
    </row>
    <row r="11" spans="1:18" s="1" customFormat="1" ht="15.75" x14ac:dyDescent="0.2">
      <c r="A11" s="101">
        <f t="shared" si="1"/>
        <v>29.530767839999999</v>
      </c>
      <c r="B11" s="205" t="s">
        <v>7</v>
      </c>
      <c r="C11" s="206">
        <v>30.717500000000001</v>
      </c>
      <c r="D11" s="195">
        <v>29.530767839999999</v>
      </c>
      <c r="E11" s="230">
        <f t="shared" si="0"/>
        <v>96.136625181085705</v>
      </c>
      <c r="F11" s="230">
        <v>27.985340580000003</v>
      </c>
      <c r="G11" s="83">
        <f>IFERROR(D11-F11,"")</f>
        <v>1.5454272599999967</v>
      </c>
      <c r="H11" s="308">
        <v>70.841999999999999</v>
      </c>
      <c r="I11" s="230">
        <v>69.863269540000005</v>
      </c>
      <c r="J11" s="308">
        <f>IFERROR(I11/H11*100,"")</f>
        <v>98.618431918918162</v>
      </c>
      <c r="K11" s="131">
        <v>59.788018579999999</v>
      </c>
      <c r="L11" s="83">
        <f>IFERROR(I11-K11,"")</f>
        <v>10.075250960000005</v>
      </c>
      <c r="M11" s="95">
        <f>IFERROR(IF(D11&gt;0,I11/D11*10,""),"")</f>
        <v>23.657789705477569</v>
      </c>
      <c r="N11" s="74">
        <f>IFERROR(IF(F11&gt;0,K11/F11*10,""),"")</f>
        <v>21.364048941654865</v>
      </c>
      <c r="O11" s="99">
        <f t="shared" si="2"/>
        <v>2.2937407638227043</v>
      </c>
      <c r="P11" s="117"/>
      <c r="Q11" s="2" t="s">
        <v>160</v>
      </c>
    </row>
    <row r="12" spans="1:18" s="1" customFormat="1" ht="15.75" x14ac:dyDescent="0.2">
      <c r="A12" s="101">
        <f t="shared" si="1"/>
        <v>56.696148000000001</v>
      </c>
      <c r="B12" s="205" t="s">
        <v>8</v>
      </c>
      <c r="C12" s="206">
        <v>61.807009999999998</v>
      </c>
      <c r="D12" s="195">
        <v>56.696148000000001</v>
      </c>
      <c r="E12" s="230">
        <f t="shared" si="0"/>
        <v>91.730934727306817</v>
      </c>
      <c r="F12" s="230">
        <v>58.829873999999997</v>
      </c>
      <c r="G12" s="83">
        <f>IFERROR(D12-F12,"")</f>
        <v>-2.1337259999999958</v>
      </c>
      <c r="H12" s="308">
        <v>108</v>
      </c>
      <c r="I12" s="230">
        <v>191.01928000000001</v>
      </c>
      <c r="J12" s="308">
        <f>IFERROR(I12/H12*100,"")</f>
        <v>176.86970370370372</v>
      </c>
      <c r="K12" s="131">
        <v>161.14711600000001</v>
      </c>
      <c r="L12" s="83">
        <f>IFERROR(I12-K12,"")</f>
        <v>29.872163999999998</v>
      </c>
      <c r="M12" s="95">
        <f>IFERROR(IF(D12&gt;0,I12/D12*10,""),"")</f>
        <v>33.691756272401435</v>
      </c>
      <c r="N12" s="74">
        <f>IFERROR(IF(F12&gt;0,K12/F12*10,""),"")</f>
        <v>27.392055267702943</v>
      </c>
      <c r="O12" s="99">
        <f t="shared" si="2"/>
        <v>6.2997010046984911</v>
      </c>
      <c r="P12" s="117"/>
      <c r="Q12" s="2" t="s">
        <v>160</v>
      </c>
    </row>
    <row r="13" spans="1:18" s="1" customFormat="1" ht="15.75" x14ac:dyDescent="0.2">
      <c r="A13" s="101">
        <f t="shared" si="1"/>
        <v>8.5952579640000017</v>
      </c>
      <c r="B13" s="205" t="s">
        <v>9</v>
      </c>
      <c r="C13" s="206">
        <v>8.4594000000000005</v>
      </c>
      <c r="D13" s="195">
        <v>8.5952579640000017</v>
      </c>
      <c r="E13" s="230">
        <f t="shared" si="0"/>
        <v>101.60600000000002</v>
      </c>
      <c r="F13" s="230">
        <v>10.08236338</v>
      </c>
      <c r="G13" s="83">
        <f>IFERROR(D13-F13,"")</f>
        <v>-1.4871054159999986</v>
      </c>
      <c r="H13" s="308">
        <v>14.016999999999999</v>
      </c>
      <c r="I13" s="230">
        <v>20.367938760000001</v>
      </c>
      <c r="J13" s="308">
        <f>IFERROR(I13/H13*100,"")</f>
        <v>145.30883042020406</v>
      </c>
      <c r="K13" s="131">
        <v>14.98891712</v>
      </c>
      <c r="L13" s="83">
        <f>IFERROR(I13-K13,"")</f>
        <v>5.3790216400000013</v>
      </c>
      <c r="M13" s="95">
        <f>IFERROR(IF(D13&gt;0,I13/D13*10,""),"")</f>
        <v>23.696716079154548</v>
      </c>
      <c r="N13" s="74">
        <f>IFERROR(IF(F13&gt;0,K13/F13*10,""),"")</f>
        <v>14.866471833114986</v>
      </c>
      <c r="O13" s="99">
        <f t="shared" si="2"/>
        <v>8.8302442460395625</v>
      </c>
      <c r="P13" s="117"/>
      <c r="Q13" s="2" t="s">
        <v>160</v>
      </c>
    </row>
    <row r="14" spans="1:18" s="1" customFormat="1" ht="15.75" x14ac:dyDescent="0.2">
      <c r="A14" s="101">
        <f t="shared" si="1"/>
        <v>579.69271179999998</v>
      </c>
      <c r="B14" s="205" t="s">
        <v>10</v>
      </c>
      <c r="C14" s="206">
        <v>571.14067</v>
      </c>
      <c r="D14" s="195">
        <v>579.69271179999998</v>
      </c>
      <c r="E14" s="230">
        <f t="shared" si="0"/>
        <v>101.49736172701552</v>
      </c>
      <c r="F14" s="230">
        <v>573.19094385999995</v>
      </c>
      <c r="G14" s="83">
        <f>IFERROR(D14-F14,"")</f>
        <v>6.5017679400000361</v>
      </c>
      <c r="H14" s="308">
        <v>2760</v>
      </c>
      <c r="I14" s="230">
        <v>3407.5096190000004</v>
      </c>
      <c r="J14" s="308">
        <f>IFERROR(I14/H14*100,"")</f>
        <v>123.460493442029</v>
      </c>
      <c r="K14" s="131">
        <v>2512.4725256000006</v>
      </c>
      <c r="L14" s="83">
        <f>IFERROR(I14-K14,"")</f>
        <v>895.03709339999978</v>
      </c>
      <c r="M14" s="95">
        <f>IFERROR(IF(D14&gt;0,I14/D14*10,""),"")</f>
        <v>58.781308607785753</v>
      </c>
      <c r="N14" s="74">
        <f>IFERROR(IF(F14&gt;0,K14/F14*10,""),"")</f>
        <v>43.833081323309671</v>
      </c>
      <c r="O14" s="99">
        <f t="shared" si="2"/>
        <v>14.948227284476083</v>
      </c>
      <c r="P14" s="117"/>
      <c r="Q14" s="2" t="s">
        <v>160</v>
      </c>
    </row>
    <row r="15" spans="1:18" s="1" customFormat="1" ht="15.75" x14ac:dyDescent="0.2">
      <c r="A15" s="101">
        <f t="shared" si="1"/>
        <v>526.725504</v>
      </c>
      <c r="B15" s="205" t="s">
        <v>11</v>
      </c>
      <c r="C15" s="206">
        <v>536.78234669999995</v>
      </c>
      <c r="D15" s="195">
        <v>526.725504</v>
      </c>
      <c r="E15" s="230">
        <f t="shared" si="0"/>
        <v>98.126458002610022</v>
      </c>
      <c r="F15" s="230">
        <v>499.08867199999997</v>
      </c>
      <c r="G15" s="83">
        <f>IFERROR(D15-F15,"")</f>
        <v>27.636832000000027</v>
      </c>
      <c r="H15" s="308">
        <v>1735</v>
      </c>
      <c r="I15" s="230">
        <v>2771.2020440000001</v>
      </c>
      <c r="J15" s="308">
        <f>IFERROR(I15/H15*100,"")</f>
        <v>159.72346074927955</v>
      </c>
      <c r="K15" s="131">
        <v>1890.0748120000001</v>
      </c>
      <c r="L15" s="83">
        <f>IFERROR(I15-K15,"")</f>
        <v>881.12723200000005</v>
      </c>
      <c r="M15" s="95">
        <f>IFERROR(IF(D15&gt;0,I15/D15*10,""),"")</f>
        <v>52.611882716049379</v>
      </c>
      <c r="N15" s="74">
        <f>IFERROR(IF(F15&gt;0,K15/F15*10,""),"")</f>
        <v>37.870521172638441</v>
      </c>
      <c r="O15" s="99">
        <f t="shared" si="2"/>
        <v>14.741361543410939</v>
      </c>
      <c r="P15" s="117"/>
      <c r="Q15" s="2" t="s">
        <v>160</v>
      </c>
    </row>
    <row r="16" spans="1:18" s="1" customFormat="1" ht="15.75" x14ac:dyDescent="0.2">
      <c r="A16" s="101">
        <f t="shared" si="1"/>
        <v>116.80524154</v>
      </c>
      <c r="B16" s="205" t="s">
        <v>58</v>
      </c>
      <c r="C16" s="206">
        <v>116.111272</v>
      </c>
      <c r="D16" s="195">
        <v>116.80524154</v>
      </c>
      <c r="E16" s="230">
        <f t="shared" si="0"/>
        <v>100.59767628762175</v>
      </c>
      <c r="F16" s="230">
        <v>106.44955802</v>
      </c>
      <c r="G16" s="83">
        <f>IFERROR(D16-F16,"")</f>
        <v>10.355683519999999</v>
      </c>
      <c r="H16" s="308">
        <v>323.5</v>
      </c>
      <c r="I16" s="230">
        <v>477.71584990000002</v>
      </c>
      <c r="J16" s="308">
        <f>IFERROR(I16/H16*100,"")</f>
        <v>147.67105097372487</v>
      </c>
      <c r="K16" s="131">
        <v>316.54231634000001</v>
      </c>
      <c r="L16" s="83">
        <f>IFERROR(I16-K16,"")</f>
        <v>161.17353356000001</v>
      </c>
      <c r="M16" s="95">
        <f>IFERROR(IF(D16&gt;0,I16/D16*10,""),"")</f>
        <v>40.898494245774586</v>
      </c>
      <c r="N16" s="74">
        <f>IFERROR(IF(F16&gt;0,K16/F16*10,""),"")</f>
        <v>29.736367367587121</v>
      </c>
      <c r="O16" s="99">
        <f t="shared" si="2"/>
        <v>11.162126878187465</v>
      </c>
      <c r="P16" s="117"/>
      <c r="Q16" s="2" t="s">
        <v>160</v>
      </c>
    </row>
    <row r="17" spans="1:17" s="1" customFormat="1" ht="15.75" x14ac:dyDescent="0.2">
      <c r="A17" s="101">
        <f t="shared" si="1"/>
        <v>518.63766640000006</v>
      </c>
      <c r="B17" s="205" t="s">
        <v>12</v>
      </c>
      <c r="C17" s="206">
        <v>515.84430999999995</v>
      </c>
      <c r="D17" s="195">
        <v>518.63766640000006</v>
      </c>
      <c r="E17" s="230">
        <f t="shared" si="0"/>
        <v>100.54151152699544</v>
      </c>
      <c r="F17" s="230">
        <v>547.75794600000006</v>
      </c>
      <c r="G17" s="83">
        <f>IFERROR(D17-F17,"")</f>
        <v>-29.120279600000003</v>
      </c>
      <c r="H17" s="308">
        <v>2170</v>
      </c>
      <c r="I17" s="230">
        <v>2698.9093750000002</v>
      </c>
      <c r="J17" s="308">
        <f>IFERROR(I17/H17*100,"")</f>
        <v>124.37370391705069</v>
      </c>
      <c r="K17" s="131">
        <v>2366.5053459999999</v>
      </c>
      <c r="L17" s="83">
        <f>IFERROR(I17-K17,"")</f>
        <v>332.40402900000026</v>
      </c>
      <c r="M17" s="95">
        <f>IFERROR(IF(D17&gt;0,I17/D17*10,""),"")</f>
        <v>52.038437426533967</v>
      </c>
      <c r="N17" s="74">
        <f>IFERROR(IF(F17&gt;0,K17/F17*10,""),"")</f>
        <v>43.203487293637536</v>
      </c>
      <c r="O17" s="99">
        <f t="shared" si="2"/>
        <v>8.8349501328964308</v>
      </c>
      <c r="P17" s="117"/>
      <c r="Q17" s="2" t="s">
        <v>160</v>
      </c>
    </row>
    <row r="18" spans="1:17" s="1" customFormat="1" ht="15.75" x14ac:dyDescent="0.2">
      <c r="A18" s="101">
        <f t="shared" si="1"/>
        <v>444.81481104</v>
      </c>
      <c r="B18" s="205" t="s">
        <v>13</v>
      </c>
      <c r="C18" s="206">
        <v>461.65134999999998</v>
      </c>
      <c r="D18" s="195">
        <v>444.81481104</v>
      </c>
      <c r="E18" s="230">
        <f t="shared" si="0"/>
        <v>96.352975257193549</v>
      </c>
      <c r="F18" s="230">
        <v>446.72093960000007</v>
      </c>
      <c r="G18" s="83">
        <f>IFERROR(D18-F18,"")</f>
        <v>-1.9061285600000701</v>
      </c>
      <c r="H18" s="308">
        <v>1924.1999999999998</v>
      </c>
      <c r="I18" s="230">
        <v>2078.9877996199998</v>
      </c>
      <c r="J18" s="308">
        <f>IFERROR(I18/H18*100,"")</f>
        <v>108.0442677278869</v>
      </c>
      <c r="K18" s="131">
        <v>1549.4915000000001</v>
      </c>
      <c r="L18" s="83">
        <f>IFERROR(I18-K18,"")</f>
        <v>529.49629961999972</v>
      </c>
      <c r="M18" s="95">
        <f>IFERROR(IF(D18&gt;0,I18/D18*10,""),"")</f>
        <v>46.738277323977115</v>
      </c>
      <c r="N18" s="74">
        <f>IFERROR(IF(F18&gt;0,K18/F18*10,""),"")</f>
        <v>34.685893645089379</v>
      </c>
      <c r="O18" s="99">
        <f t="shared" si="2"/>
        <v>12.052383678887736</v>
      </c>
      <c r="P18" s="117"/>
      <c r="Q18" s="2" t="s">
        <v>160</v>
      </c>
    </row>
    <row r="19" spans="1:17" s="1" customFormat="1" ht="15.75" x14ac:dyDescent="0.2">
      <c r="A19" s="101">
        <f t="shared" si="1"/>
        <v>69.300372299999992</v>
      </c>
      <c r="B19" s="205" t="s">
        <v>14</v>
      </c>
      <c r="C19" s="206">
        <v>72.77825</v>
      </c>
      <c r="D19" s="195">
        <v>69.300372299999992</v>
      </c>
      <c r="E19" s="230">
        <f t="shared" si="0"/>
        <v>95.221267755132871</v>
      </c>
      <c r="F19" s="230">
        <v>69.498503999999997</v>
      </c>
      <c r="G19" s="83">
        <f>IFERROR(D19-F19,"")</f>
        <v>-0.19813170000000468</v>
      </c>
      <c r="H19" s="308">
        <v>163.4</v>
      </c>
      <c r="I19" s="230">
        <v>205.72979667999999</v>
      </c>
      <c r="J19" s="308">
        <f>IFERROR(I19/H19*100,"")</f>
        <v>125.90562832313341</v>
      </c>
      <c r="K19" s="131">
        <v>172.73020000000002</v>
      </c>
      <c r="L19" s="83">
        <f>IFERROR(I19-K19,"")</f>
        <v>32.999596679999968</v>
      </c>
      <c r="M19" s="95">
        <f>IFERROR(IF(D19&gt;0,I19/D19*10,""),"")</f>
        <v>29.686679862180195</v>
      </c>
      <c r="N19" s="74">
        <f>IFERROR(IF(F19&gt;0,K19/F19*10,""),"")</f>
        <v>24.853801169590646</v>
      </c>
      <c r="O19" s="99">
        <f t="shared" si="2"/>
        <v>4.8328786925895493</v>
      </c>
      <c r="P19" s="117"/>
      <c r="Q19" s="2" t="s">
        <v>160</v>
      </c>
    </row>
    <row r="20" spans="1:17" s="1" customFormat="1" ht="15.75" x14ac:dyDescent="0.2">
      <c r="A20" s="101">
        <f t="shared" si="1"/>
        <v>677.5687555400001</v>
      </c>
      <c r="B20" s="205" t="s">
        <v>15</v>
      </c>
      <c r="C20" s="206">
        <v>671.58090000000004</v>
      </c>
      <c r="D20" s="195">
        <v>677.5687555400001</v>
      </c>
      <c r="E20" s="230">
        <f t="shared" si="0"/>
        <v>100.89160599117695</v>
      </c>
      <c r="F20" s="230">
        <v>524.28696000000002</v>
      </c>
      <c r="G20" s="83">
        <f>IFERROR(D20-F20,"")</f>
        <v>153.28179554000008</v>
      </c>
      <c r="H20" s="308">
        <v>2332.5</v>
      </c>
      <c r="I20" s="230">
        <v>2933.6862949599995</v>
      </c>
      <c r="J20" s="308">
        <f>IFERROR(I20/H20*100,"")</f>
        <v>125.77433204544477</v>
      </c>
      <c r="K20" s="131">
        <v>1714.8969234599999</v>
      </c>
      <c r="L20" s="83">
        <f>IFERROR(I20-K20,"")</f>
        <v>1218.7893714999996</v>
      </c>
      <c r="M20" s="95">
        <f>IFERROR(IF(D20&gt;0,I20/D20*10,""),"")</f>
        <v>43.29724874373742</v>
      </c>
      <c r="N20" s="74">
        <f>IFERROR(IF(F20&gt;0,K20/F20*10,""),"")</f>
        <v>32.70912790697674</v>
      </c>
      <c r="O20" s="99">
        <f t="shared" si="2"/>
        <v>10.58812083676068</v>
      </c>
      <c r="P20" s="117"/>
      <c r="Q20" s="2" t="s">
        <v>160</v>
      </c>
    </row>
    <row r="21" spans="1:17" s="1" customFormat="1" ht="15.75" x14ac:dyDescent="0.2">
      <c r="A21" s="101">
        <f t="shared" si="1"/>
        <v>26.288520380000001</v>
      </c>
      <c r="B21" s="205" t="s">
        <v>16</v>
      </c>
      <c r="C21" s="206">
        <v>27.945740000000001</v>
      </c>
      <c r="D21" s="195">
        <v>26.288520380000001</v>
      </c>
      <c r="E21" s="230">
        <f t="shared" si="0"/>
        <v>94.069866748921299</v>
      </c>
      <c r="F21" s="230">
        <v>22.454926</v>
      </c>
      <c r="G21" s="83">
        <f>IFERROR(D21-F21,"")</f>
        <v>3.833594380000001</v>
      </c>
      <c r="H21" s="308">
        <v>56.120000000000005</v>
      </c>
      <c r="I21" s="230">
        <v>90.707740440000009</v>
      </c>
      <c r="J21" s="308">
        <f>IFERROR(I21/H21*100,"")</f>
        <v>161.63175416963648</v>
      </c>
      <c r="K21" s="131">
        <v>57.801621279999999</v>
      </c>
      <c r="L21" s="83">
        <f>IFERROR(I21-K21,"")</f>
        <v>32.90611916000001</v>
      </c>
      <c r="M21" s="95">
        <f>IFERROR(IF(D21&gt;0,I21/D21*10,""),"")</f>
        <v>34.504696015150934</v>
      </c>
      <c r="N21" s="74">
        <f>IFERROR(IF(F21&gt;0,K21/F21*10,""),"")</f>
        <v>25.741176470588236</v>
      </c>
      <c r="O21" s="99">
        <f t="shared" si="2"/>
        <v>8.7635195445626977</v>
      </c>
      <c r="P21" s="117"/>
      <c r="Q21" s="2" t="s">
        <v>160</v>
      </c>
    </row>
    <row r="22" spans="1:17" s="1" customFormat="1" ht="15.75" x14ac:dyDescent="0.2">
      <c r="A22" s="101">
        <f t="shared" si="1"/>
        <v>416.58459999999997</v>
      </c>
      <c r="B22" s="205" t="s">
        <v>17</v>
      </c>
      <c r="C22" s="206">
        <v>428.62309900000002</v>
      </c>
      <c r="D22" s="195">
        <v>416.58459999999997</v>
      </c>
      <c r="E22" s="230">
        <f t="shared" si="0"/>
        <v>97.191355522349014</v>
      </c>
      <c r="F22" s="230">
        <v>435.07689200000004</v>
      </c>
      <c r="G22" s="83">
        <f>IFERROR(D22-F22,"")</f>
        <v>-18.492292000000077</v>
      </c>
      <c r="H22" s="308">
        <v>1586.7</v>
      </c>
      <c r="I22" s="230">
        <v>1971.1564000000001</v>
      </c>
      <c r="J22" s="308">
        <f>IFERROR(I22/H22*100,"")</f>
        <v>124.22993634587509</v>
      </c>
      <c r="K22" s="131">
        <v>1673.3492140000001</v>
      </c>
      <c r="L22" s="83">
        <f>IFERROR(I22-K22,"")</f>
        <v>297.807186</v>
      </c>
      <c r="M22" s="95">
        <f>IFERROR(IF(D22&gt;0,I22/D22*10,""),"")</f>
        <v>47.317073170731717</v>
      </c>
      <c r="N22" s="74">
        <f>IFERROR(IF(F22&gt;0,K22/F22*10,""),"")</f>
        <v>38.46099953292854</v>
      </c>
      <c r="O22" s="99">
        <f t="shared" si="2"/>
        <v>8.8560736378031777</v>
      </c>
      <c r="P22" s="117"/>
      <c r="Q22" s="2" t="s">
        <v>160</v>
      </c>
    </row>
    <row r="23" spans="1:17" s="1" customFormat="1" ht="15.75" x14ac:dyDescent="0.2">
      <c r="A23" s="101">
        <f t="shared" si="1"/>
        <v>13.771677240000001</v>
      </c>
      <c r="B23" s="205" t="s">
        <v>18</v>
      </c>
      <c r="C23" s="206">
        <v>14.43906</v>
      </c>
      <c r="D23" s="195">
        <v>13.771677240000001</v>
      </c>
      <c r="E23" s="230">
        <f t="shared" si="0"/>
        <v>95.377934851714727</v>
      </c>
      <c r="F23" s="230">
        <v>12.95070076</v>
      </c>
      <c r="G23" s="83">
        <f>IFERROR(D23-F23,"")</f>
        <v>0.82097648000000056</v>
      </c>
      <c r="H23" s="308">
        <v>31.45</v>
      </c>
      <c r="I23" s="230">
        <v>39.020768240000002</v>
      </c>
      <c r="J23" s="308">
        <f>IFERROR(I23/H23*100,"")</f>
        <v>124.07239503974563</v>
      </c>
      <c r="K23" s="131">
        <v>26.63804502</v>
      </c>
      <c r="L23" s="83">
        <f>IFERROR(I23-K23,"")</f>
        <v>12.382723220000003</v>
      </c>
      <c r="M23" s="95">
        <f>IFERROR(IF(D23&gt;0,I23/D23*10,""),"")</f>
        <v>28.334071122915745</v>
      </c>
      <c r="N23" s="74">
        <f>IFERROR(IF(F23&gt;0,K23/F23*10,""),"")</f>
        <v>20.568805899890158</v>
      </c>
      <c r="O23" s="99">
        <f t="shared" si="2"/>
        <v>7.7652652230255867</v>
      </c>
      <c r="P23" s="117"/>
      <c r="Q23" s="2" t="s">
        <v>160</v>
      </c>
    </row>
    <row r="24" spans="1:17" s="1" customFormat="1" ht="15.75" hidden="1" x14ac:dyDescent="0.2">
      <c r="A24" s="101" t="e">
        <f t="shared" si="1"/>
        <v>#VALUE!</v>
      </c>
      <c r="B24" s="205" t="s">
        <v>153</v>
      </c>
      <c r="C24" s="206">
        <v>0.1346</v>
      </c>
      <c r="D24" s="195" t="e">
        <v>#VALUE!</v>
      </c>
      <c r="E24" s="230">
        <f t="shared" si="0"/>
        <v>0</v>
      </c>
      <c r="F24" s="230" t="e">
        <v>#VALUE!</v>
      </c>
      <c r="G24" s="83" t="str">
        <f>IFERROR(D24-F24,"")</f>
        <v/>
      </c>
      <c r="H24" s="308">
        <v>0</v>
      </c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2"/>
        <v>0</v>
      </c>
      <c r="P24" s="117"/>
      <c r="Q24" s="2" t="s">
        <v>160</v>
      </c>
    </row>
    <row r="25" spans="1:17" s="13" customFormat="1" ht="15.75" customHeight="1" x14ac:dyDescent="0.25">
      <c r="A25" s="101">
        <f t="shared" si="1"/>
        <v>166.88887105999996</v>
      </c>
      <c r="B25" s="203" t="s">
        <v>19</v>
      </c>
      <c r="C25" s="204">
        <v>167.99615</v>
      </c>
      <c r="D25" s="194">
        <v>166.88887105999996</v>
      </c>
      <c r="E25" s="236">
        <f t="shared" si="0"/>
        <v>99.340890288259558</v>
      </c>
      <c r="F25" s="231">
        <v>168.89660562000003</v>
      </c>
      <c r="G25" s="82">
        <f>IFERROR(D25-F25,"")</f>
        <v>-2.007734560000074</v>
      </c>
      <c r="H25" s="307">
        <v>648.05999999999995</v>
      </c>
      <c r="I25" s="236">
        <v>772.46063105999986</v>
      </c>
      <c r="J25" s="351">
        <f>IFERROR(I25/H25*100,"")</f>
        <v>119.19585085640216</v>
      </c>
      <c r="K25" s="229">
        <v>726.09374902000002</v>
      </c>
      <c r="L25" s="82">
        <f>IFERROR(I25-K25,"")</f>
        <v>46.366882039999837</v>
      </c>
      <c r="M25" s="94">
        <f>IFERROR(IF(D25&gt;0,I25/D25*10,""),"")</f>
        <v>46.28592824396808</v>
      </c>
      <c r="N25" s="73">
        <f>IFERROR(IF(F25&gt;0,K25/F25*10,""),"")</f>
        <v>42.990428751045251</v>
      </c>
      <c r="O25" s="98">
        <f t="shared" si="2"/>
        <v>3.2954994929228292</v>
      </c>
      <c r="P25" s="117"/>
      <c r="Q25" s="2" t="s">
        <v>160</v>
      </c>
    </row>
    <row r="26" spans="1:17" s="1" customFormat="1" ht="15.75" hidden="1" x14ac:dyDescent="0.2">
      <c r="A26" s="101" t="str">
        <f t="shared" si="1"/>
        <v>x</v>
      </c>
      <c r="B26" s="205" t="s">
        <v>137</v>
      </c>
      <c r="C26" s="206"/>
      <c r="D26" s="195">
        <v>0</v>
      </c>
      <c r="E26" s="230">
        <f t="shared" si="0"/>
        <v>0</v>
      </c>
      <c r="F26" s="230">
        <v>0</v>
      </c>
      <c r="G26" s="84">
        <f>IFERROR(D26-F26,"")</f>
        <v>0</v>
      </c>
      <c r="H26" s="309">
        <v>0</v>
      </c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2"/>
        <v>0</v>
      </c>
      <c r="P26" s="117"/>
      <c r="Q26" s="2" t="s">
        <v>160</v>
      </c>
    </row>
    <row r="27" spans="1:17" s="1" customFormat="1" ht="15.75" hidden="1" x14ac:dyDescent="0.2">
      <c r="A27" s="101" t="str">
        <f t="shared" si="1"/>
        <v>x</v>
      </c>
      <c r="B27" s="205" t="s">
        <v>20</v>
      </c>
      <c r="C27" s="206">
        <v>6.0000000000000002E-5</v>
      </c>
      <c r="D27" s="195">
        <v>0</v>
      </c>
      <c r="E27" s="230">
        <f t="shared" si="0"/>
        <v>0</v>
      </c>
      <c r="F27" s="230">
        <v>0</v>
      </c>
      <c r="G27" s="84">
        <f>IFERROR(D27-F27,"")</f>
        <v>0</v>
      </c>
      <c r="H27" s="309">
        <v>0</v>
      </c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2"/>
        <v>0</v>
      </c>
      <c r="P27" s="117"/>
      <c r="Q27" s="2" t="s">
        <v>161</v>
      </c>
    </row>
    <row r="28" spans="1:17" s="1" customFormat="1" ht="15.75" x14ac:dyDescent="0.2">
      <c r="A28" s="101">
        <f t="shared" si="1"/>
        <v>0.26214347999999998</v>
      </c>
      <c r="B28" s="205" t="s">
        <v>21</v>
      </c>
      <c r="C28" s="206">
        <v>0.25800000000000001</v>
      </c>
      <c r="D28" s="195">
        <v>0.26214347999999998</v>
      </c>
      <c r="E28" s="230">
        <f t="shared" si="0"/>
        <v>101.60599999999999</v>
      </c>
      <c r="F28" s="230">
        <v>4.8770880000000003E-2</v>
      </c>
      <c r="G28" s="84">
        <f>IFERROR(D28-F28,"")</f>
        <v>0.21337259999999997</v>
      </c>
      <c r="H28" s="309">
        <v>0.35</v>
      </c>
      <c r="I28" s="230">
        <v>0.97948183999999994</v>
      </c>
      <c r="J28" s="308">
        <f>IFERROR(I28/H28*100,"")</f>
        <v>279.85195428571433</v>
      </c>
      <c r="K28" s="131">
        <v>4.0642399999999995E-2</v>
      </c>
      <c r="L28" s="84">
        <f>IFERROR(I28-K28,"")</f>
        <v>0.93883943999999997</v>
      </c>
      <c r="M28" s="95">
        <f>IFERROR(IF(D28&gt;0,I28/D28*10,""),"")</f>
        <v>37.36434108527132</v>
      </c>
      <c r="N28" s="75">
        <f>IFERROR(IF(F28&gt;0,K28/F28*10,""),"")</f>
        <v>8.3333333333333321</v>
      </c>
      <c r="O28" s="141">
        <f t="shared" si="2"/>
        <v>29.031007751937988</v>
      </c>
      <c r="P28" s="117"/>
      <c r="Q28" s="2" t="s">
        <v>160</v>
      </c>
    </row>
    <row r="29" spans="1:17" s="1" customFormat="1" ht="15.75" hidden="1" x14ac:dyDescent="0.2">
      <c r="A29" s="101" t="e">
        <f t="shared" si="1"/>
        <v>#VALUE!</v>
      </c>
      <c r="B29" s="205" t="s">
        <v>136</v>
      </c>
      <c r="C29" s="206">
        <v>0.25800000000000001</v>
      </c>
      <c r="D29" s="195" t="e">
        <v>#VALUE!</v>
      </c>
      <c r="E29" s="230">
        <f t="shared" si="0"/>
        <v>0</v>
      </c>
      <c r="F29" s="230" t="e">
        <v>#VALUE!</v>
      </c>
      <c r="G29" s="84" t="str">
        <f>IFERROR(D29-F29,"")</f>
        <v/>
      </c>
      <c r="H29" s="309">
        <v>0</v>
      </c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2"/>
        <v>0</v>
      </c>
      <c r="P29" s="117"/>
      <c r="Q29" s="2" t="s">
        <v>160</v>
      </c>
    </row>
    <row r="30" spans="1:17" s="1" customFormat="1" ht="15.75" x14ac:dyDescent="0.2">
      <c r="A30" s="101">
        <f t="shared" si="1"/>
        <v>14.96554774</v>
      </c>
      <c r="B30" s="205" t="s">
        <v>22</v>
      </c>
      <c r="C30" s="206">
        <v>15.03012</v>
      </c>
      <c r="D30" s="195">
        <v>14.96554774</v>
      </c>
      <c r="E30" s="230">
        <f t="shared" si="0"/>
        <v>99.570380941735664</v>
      </c>
      <c r="F30" s="230">
        <v>11.382920179999999</v>
      </c>
      <c r="G30" s="83">
        <f>IFERROR(D30-F30,"")</f>
        <v>3.5826275600000006</v>
      </c>
      <c r="H30" s="308">
        <v>17.899999999999999</v>
      </c>
      <c r="I30" s="230">
        <v>30.173933819999998</v>
      </c>
      <c r="J30" s="308">
        <f>IFERROR(I30/H30*100,"")</f>
        <v>168.56946268156426</v>
      </c>
      <c r="K30" s="131">
        <v>15.144374299999999</v>
      </c>
      <c r="L30" s="83">
        <f>IFERROR(I30-K30,"")</f>
        <v>15.029559519999999</v>
      </c>
      <c r="M30" s="95">
        <f>IFERROR(IF(D30&gt;0,I30/D30*10,""),"")</f>
        <v>20.162264919546473</v>
      </c>
      <c r="N30" s="74">
        <f>IFERROR(IF(F30&gt;0,K30/F30*10,""),"")</f>
        <v>13.304472016424171</v>
      </c>
      <c r="O30" s="99">
        <f t="shared" si="2"/>
        <v>6.8577929031223022</v>
      </c>
      <c r="P30" s="117"/>
      <c r="Q30" s="2" t="s">
        <v>160</v>
      </c>
    </row>
    <row r="31" spans="1:17" s="1" customFormat="1" ht="15.75" x14ac:dyDescent="0.2">
      <c r="A31" s="101">
        <f t="shared" si="1"/>
        <v>97.277584399999995</v>
      </c>
      <c r="B31" s="205" t="s">
        <v>83</v>
      </c>
      <c r="C31" s="206">
        <v>96.871170000000006</v>
      </c>
      <c r="D31" s="195">
        <v>97.277584399999995</v>
      </c>
      <c r="E31" s="230">
        <f t="shared" si="0"/>
        <v>100.41954112869701</v>
      </c>
      <c r="F31" s="230">
        <v>101.62733726</v>
      </c>
      <c r="G31" s="84">
        <f>IFERROR(D31-F31,"")</f>
        <v>-4.3497528600000095</v>
      </c>
      <c r="H31" s="309">
        <v>461</v>
      </c>
      <c r="I31" s="230">
        <v>536.82514040000001</v>
      </c>
      <c r="J31" s="308">
        <f>IFERROR(I31/H31*100,"")</f>
        <v>116.44796971800433</v>
      </c>
      <c r="K31" s="131">
        <v>510.07634484000005</v>
      </c>
      <c r="L31" s="84">
        <f>IFERROR(I31-K31,"")</f>
        <v>26.748795559999962</v>
      </c>
      <c r="M31" s="95">
        <f>IFERROR(IF(D31&gt;0,I31/D31*10,""),"")</f>
        <v>55.184875705034472</v>
      </c>
      <c r="N31" s="75">
        <f>IFERROR(IF(F31&gt;0,K31/F31*10,""),"")</f>
        <v>50.19085991941693</v>
      </c>
      <c r="O31" s="141">
        <f t="shared" si="2"/>
        <v>4.9940157856175418</v>
      </c>
      <c r="P31" s="117"/>
      <c r="Q31" s="2" t="s">
        <v>160</v>
      </c>
    </row>
    <row r="32" spans="1:17" s="1" customFormat="1" ht="15.75" x14ac:dyDescent="0.2">
      <c r="A32" s="101">
        <f t="shared" si="1"/>
        <v>14.903568079999999</v>
      </c>
      <c r="B32" s="205" t="s">
        <v>23</v>
      </c>
      <c r="C32" s="206">
        <v>14.6677</v>
      </c>
      <c r="D32" s="195">
        <v>14.903568079999999</v>
      </c>
      <c r="E32" s="230">
        <f t="shared" si="0"/>
        <v>101.60807815812976</v>
      </c>
      <c r="F32" s="230">
        <v>12.847062639999999</v>
      </c>
      <c r="G32" s="83">
        <f>IFERROR(D32-F32,"")</f>
        <v>2.0565054400000005</v>
      </c>
      <c r="H32" s="308">
        <v>54</v>
      </c>
      <c r="I32" s="230">
        <v>54.370386660000008</v>
      </c>
      <c r="J32" s="308">
        <f>IFERROR(I32/H32*100,"")</f>
        <v>100.68590122222223</v>
      </c>
      <c r="K32" s="131">
        <v>48.661145520000005</v>
      </c>
      <c r="L32" s="83">
        <f>IFERROR(I32-K32,"")</f>
        <v>5.7092411400000032</v>
      </c>
      <c r="M32" s="95">
        <f>IFERROR(IF(D32&gt;0,I32/D32*10,""),"")</f>
        <v>36.481456231251713</v>
      </c>
      <c r="N32" s="74">
        <f>IFERROR(IF(F32&gt;0,K32/F32*10,""),"")</f>
        <v>37.877254033533696</v>
      </c>
      <c r="O32" s="99">
        <f t="shared" si="2"/>
        <v>-1.395797802281983</v>
      </c>
      <c r="P32" s="117"/>
      <c r="Q32" s="2" t="s">
        <v>160</v>
      </c>
    </row>
    <row r="33" spans="1:17" s="1" customFormat="1" ht="15.75" hidden="1" x14ac:dyDescent="0.2">
      <c r="A33" s="101" t="str">
        <f t="shared" si="1"/>
        <v>x</v>
      </c>
      <c r="B33" s="205" t="s">
        <v>24</v>
      </c>
      <c r="C33" s="206"/>
      <c r="D33" s="195">
        <v>0</v>
      </c>
      <c r="E33" s="230">
        <f t="shared" si="0"/>
        <v>0</v>
      </c>
      <c r="F33" s="230">
        <v>0</v>
      </c>
      <c r="G33" s="84">
        <f>IFERROR(D33-F33,"")</f>
        <v>0</v>
      </c>
      <c r="H33" s="309">
        <v>0</v>
      </c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2"/>
        <v>0</v>
      </c>
      <c r="P33" s="117"/>
      <c r="Q33" s="2" t="s">
        <v>160</v>
      </c>
    </row>
    <row r="34" spans="1:17" s="1" customFormat="1" ht="15.75" x14ac:dyDescent="0.2">
      <c r="A34" s="101">
        <f t="shared" si="1"/>
        <v>4.1658460000000002</v>
      </c>
      <c r="B34" s="205" t="s">
        <v>25</v>
      </c>
      <c r="C34" s="206">
        <v>4.4206000000000003</v>
      </c>
      <c r="D34" s="195">
        <v>4.1658460000000002</v>
      </c>
      <c r="E34" s="230">
        <f t="shared" si="0"/>
        <v>94.237117133420796</v>
      </c>
      <c r="F34" s="230">
        <v>6.5739082</v>
      </c>
      <c r="G34" s="84">
        <f>IFERROR(D34-F34,"")</f>
        <v>-2.4080621999999998</v>
      </c>
      <c r="H34" s="309">
        <v>15.18</v>
      </c>
      <c r="I34" s="230">
        <v>10.973448000000001</v>
      </c>
      <c r="J34" s="308">
        <f>IFERROR(I34/H34*100,"")</f>
        <v>72.288853754940718</v>
      </c>
      <c r="K34" s="131">
        <v>17.323823000000001</v>
      </c>
      <c r="L34" s="84">
        <f>IFERROR(I34-K34,"")</f>
        <v>-6.3503749999999997</v>
      </c>
      <c r="M34" s="95">
        <f>IFERROR(IF(D34&gt;0,I34/D34*10,""),"")</f>
        <v>26.341463414634148</v>
      </c>
      <c r="N34" s="75">
        <f>IFERROR(IF(F34&gt;0,K34/F34*10,""),"")</f>
        <v>26.352395672333849</v>
      </c>
      <c r="O34" s="141">
        <f t="shared" si="2"/>
        <v>-1.0932257699700187E-2</v>
      </c>
      <c r="P34" s="117"/>
      <c r="Q34" s="2" t="s">
        <v>160</v>
      </c>
    </row>
    <row r="35" spans="1:17" s="1" customFormat="1" ht="15.75" x14ac:dyDescent="0.2">
      <c r="A35" s="101">
        <f t="shared" si="1"/>
        <v>35.314181360000006</v>
      </c>
      <c r="B35" s="205" t="s">
        <v>26</v>
      </c>
      <c r="C35" s="206">
        <v>36.7485</v>
      </c>
      <c r="D35" s="195">
        <v>35.314181360000006</v>
      </c>
      <c r="E35" s="230">
        <f t="shared" si="0"/>
        <v>96.096932827190244</v>
      </c>
      <c r="F35" s="230">
        <v>36.416606460000004</v>
      </c>
      <c r="G35" s="83">
        <f>IFERROR(D35-F35,"")</f>
        <v>-1.1024250999999978</v>
      </c>
      <c r="H35" s="308">
        <v>99.63</v>
      </c>
      <c r="I35" s="230">
        <v>139.13824033999998</v>
      </c>
      <c r="J35" s="308">
        <f>IFERROR(I35/H35*100,"")</f>
        <v>139.65496370571111</v>
      </c>
      <c r="K35" s="131">
        <v>134.84741896000003</v>
      </c>
      <c r="L35" s="83">
        <f>IFERROR(I35-K35,"")</f>
        <v>4.2908213799999544</v>
      </c>
      <c r="M35" s="95">
        <f>IFERROR(IF(D35&gt;0,I35/D35*10,""),"")</f>
        <v>39.400103579238106</v>
      </c>
      <c r="N35" s="74">
        <f>IFERROR(IF(F35&gt;0,K35/F35*10,""),"")</f>
        <v>37.029100750537097</v>
      </c>
      <c r="O35" s="99">
        <f t="shared" si="2"/>
        <v>2.371002828701009</v>
      </c>
      <c r="P35" s="117"/>
      <c r="Q35" s="2" t="s">
        <v>160</v>
      </c>
    </row>
    <row r="36" spans="1:17" s="13" customFormat="1" ht="15.75" customHeight="1" x14ac:dyDescent="0.25">
      <c r="A36" s="101">
        <f t="shared" si="1"/>
        <v>7048.7123584590718</v>
      </c>
      <c r="B36" s="203" t="s">
        <v>59</v>
      </c>
      <c r="C36" s="204">
        <v>6979.5579796000002</v>
      </c>
      <c r="D36" s="194">
        <v>7048.7123584590718</v>
      </c>
      <c r="E36" s="236">
        <f t="shared" si="0"/>
        <v>100.9908131583862</v>
      </c>
      <c r="F36" s="130">
        <v>6484.0905281199994</v>
      </c>
      <c r="G36" s="82">
        <f>IFERROR(D36-F36,"")</f>
        <v>564.6218303390724</v>
      </c>
      <c r="H36" s="307">
        <v>26469.444</v>
      </c>
      <c r="I36" s="236">
        <v>33019.926008479997</v>
      </c>
      <c r="J36" s="351">
        <f>IFERROR(I36/H36*100,"")</f>
        <v>124.74733511017457</v>
      </c>
      <c r="K36" s="229">
        <v>27331.096497820003</v>
      </c>
      <c r="L36" s="82">
        <f>IFERROR(I36-K36,"")</f>
        <v>5688.8295106599944</v>
      </c>
      <c r="M36" s="94">
        <f>IFERROR(IF(D36&gt;0,I36/D36*10,""),"")</f>
        <v>46.845330507568796</v>
      </c>
      <c r="N36" s="73">
        <f>IFERROR(IF(F36&gt;0,K36/F36*10,""),"")</f>
        <v>42.151010044186407</v>
      </c>
      <c r="O36" s="98">
        <f t="shared" si="2"/>
        <v>4.6943204633823896</v>
      </c>
      <c r="P36" s="117"/>
      <c r="Q36" s="2" t="s">
        <v>160</v>
      </c>
    </row>
    <row r="37" spans="1:17" s="17" customFormat="1" ht="15.75" x14ac:dyDescent="0.2">
      <c r="A37" s="101">
        <f t="shared" si="1"/>
        <v>84.789190939999997</v>
      </c>
      <c r="B37" s="205" t="s">
        <v>84</v>
      </c>
      <c r="C37" s="206">
        <v>83.449079999999995</v>
      </c>
      <c r="D37" s="195">
        <v>84.789190939999997</v>
      </c>
      <c r="E37" s="230">
        <f t="shared" ref="E37:E68" si="3">IFERROR(D37/C37*100,0)</f>
        <v>101.60590259353368</v>
      </c>
      <c r="F37" s="230">
        <v>93.630945060000002</v>
      </c>
      <c r="G37" s="84">
        <f>IFERROR(D37-F37,"")</f>
        <v>-8.8417541200000045</v>
      </c>
      <c r="H37" s="309">
        <v>402.88799999999998</v>
      </c>
      <c r="I37" s="230">
        <v>429.08518617999999</v>
      </c>
      <c r="J37" s="308">
        <f>IFERROR(I37/H37*100,"")</f>
        <v>106.502349581025</v>
      </c>
      <c r="K37" s="131">
        <v>448.78455745999997</v>
      </c>
      <c r="L37" s="84">
        <f>IFERROR(I37-K37,"")</f>
        <v>-19.69937127999998</v>
      </c>
      <c r="M37" s="95">
        <f>IFERROR(IF(D37&gt;0,I37/D37*10,""),"")</f>
        <v>50.606118707234359</v>
      </c>
      <c r="N37" s="75">
        <f>IFERROR(IF(F37&gt;0,K37/F37*10,""),"")</f>
        <v>47.931221581968721</v>
      </c>
      <c r="O37" s="141">
        <f t="shared" si="2"/>
        <v>2.6748971252656375</v>
      </c>
      <c r="P37" s="117"/>
      <c r="Q37" s="2" t="s">
        <v>160</v>
      </c>
    </row>
    <row r="38" spans="1:17" s="1" customFormat="1" ht="15.75" x14ac:dyDescent="0.2">
      <c r="A38" s="101">
        <f t="shared" si="1"/>
        <v>249.12267110000002</v>
      </c>
      <c r="B38" s="205" t="s">
        <v>85</v>
      </c>
      <c r="C38" s="206">
        <v>251.33802</v>
      </c>
      <c r="D38" s="195">
        <v>249.12267110000002</v>
      </c>
      <c r="E38" s="230">
        <f t="shared" si="3"/>
        <v>99.118577881690968</v>
      </c>
      <c r="F38" s="230">
        <v>223.56774603999997</v>
      </c>
      <c r="G38" s="84">
        <f>IFERROR(D38-F38,"")</f>
        <v>25.554925060000045</v>
      </c>
      <c r="H38" s="309">
        <v>460.7</v>
      </c>
      <c r="I38" s="230">
        <v>682.01808228000004</v>
      </c>
      <c r="J38" s="308">
        <f>IFERROR(I38/H38*100,"")</f>
        <v>148.03952296071196</v>
      </c>
      <c r="K38" s="131">
        <v>540.05925937999996</v>
      </c>
      <c r="L38" s="84">
        <f>IFERROR(I38-K38,"")</f>
        <v>141.95882290000009</v>
      </c>
      <c r="M38" s="95">
        <f>IFERROR(IF(D38&gt;0,I38/D38*10,""),"")</f>
        <v>27.376797112384526</v>
      </c>
      <c r="N38" s="75">
        <f>IFERROR(IF(F38&gt;0,K38/F38*10,""),"")</f>
        <v>24.156403101338885</v>
      </c>
      <c r="O38" s="141">
        <f t="shared" si="2"/>
        <v>3.2203940110456415</v>
      </c>
      <c r="P38" s="117"/>
      <c r="Q38" s="2" t="s">
        <v>160</v>
      </c>
    </row>
    <row r="39" spans="1:17" s="3" customFormat="1" ht="15.75" x14ac:dyDescent="0.2">
      <c r="A39" s="101">
        <f t="shared" si="1"/>
        <v>304.71747224287202</v>
      </c>
      <c r="B39" s="207" t="s">
        <v>63</v>
      </c>
      <c r="C39" s="206">
        <v>299.90106120000002</v>
      </c>
      <c r="D39" s="206">
        <v>304.71747224287202</v>
      </c>
      <c r="E39" s="230">
        <f t="shared" si="3"/>
        <v>101.60599999999999</v>
      </c>
      <c r="F39" s="230">
        <v>312.96375301999996</v>
      </c>
      <c r="G39" s="85">
        <f>IFERROR(D39-F39,"")</f>
        <v>-8.2462807771279358</v>
      </c>
      <c r="H39" s="310">
        <v>832.44500000000005</v>
      </c>
      <c r="I39" s="230">
        <v>1380.3175100000001</v>
      </c>
      <c r="J39" s="308">
        <f>IFERROR(I39/H39*100,"")</f>
        <v>165.81485984059009</v>
      </c>
      <c r="K39" s="131">
        <v>937.62016799999992</v>
      </c>
      <c r="L39" s="85">
        <f>IFERROR(I39-K39,"")</f>
        <v>442.69734200000016</v>
      </c>
      <c r="M39" s="96">
        <f>IFERROR(IF(D39&gt;0,I39/D39*10,""),"")</f>
        <v>45.298272522418131</v>
      </c>
      <c r="N39" s="75">
        <f>IFERROR(IF(F39&gt;0,K39/F39*10,""),"")</f>
        <v>29.95938535860034</v>
      </c>
      <c r="O39" s="141">
        <f t="shared" si="2"/>
        <v>15.338887163817791</v>
      </c>
      <c r="P39" s="117"/>
      <c r="Q39" s="2" t="s">
        <v>160</v>
      </c>
    </row>
    <row r="40" spans="1:17" s="1" customFormat="1" ht="15.75" x14ac:dyDescent="0.2">
      <c r="A40" s="101">
        <f t="shared" si="1"/>
        <v>1618.8904301199998</v>
      </c>
      <c r="B40" s="205" t="s">
        <v>27</v>
      </c>
      <c r="C40" s="206">
        <v>1593.3024356999999</v>
      </c>
      <c r="D40" s="195">
        <v>1618.8904301199998</v>
      </c>
      <c r="E40" s="230">
        <f t="shared" si="3"/>
        <v>101.60597221510919</v>
      </c>
      <c r="F40" s="230">
        <v>1701.3609721400001</v>
      </c>
      <c r="G40" s="84">
        <f>IFERROR(D40-F40,"")</f>
        <v>-82.470542020000266</v>
      </c>
      <c r="H40" s="309">
        <v>9281.8000000000011</v>
      </c>
      <c r="I40" s="230">
        <v>10893.68729</v>
      </c>
      <c r="J40" s="308">
        <f>IFERROR(I40/H40*100,"")</f>
        <v>117.36610668189358</v>
      </c>
      <c r="K40" s="131">
        <v>10809.217141900001</v>
      </c>
      <c r="L40" s="84">
        <f>IFERROR(I40-K40,"")</f>
        <v>84.470148099999278</v>
      </c>
      <c r="M40" s="95">
        <f>IFERROR(IF(D40&gt;0,I40/D40*10,""),"")</f>
        <v>67.291072251211645</v>
      </c>
      <c r="N40" s="75">
        <f>IFERROR(IF(F40&gt;0,K40/F40*10,""),"")</f>
        <v>63.532767701283213</v>
      </c>
      <c r="O40" s="141">
        <f t="shared" si="2"/>
        <v>3.7583045499284324</v>
      </c>
      <c r="P40" s="117"/>
      <c r="Q40" s="2" t="s">
        <v>160</v>
      </c>
    </row>
    <row r="41" spans="1:17" s="1" customFormat="1" ht="15.75" x14ac:dyDescent="0.2">
      <c r="A41" s="101">
        <f t="shared" si="1"/>
        <v>4.2450986799999999</v>
      </c>
      <c r="B41" s="205" t="s">
        <v>28</v>
      </c>
      <c r="C41" s="206">
        <v>4.03491</v>
      </c>
      <c r="D41" s="195">
        <v>4.2450986799999999</v>
      </c>
      <c r="E41" s="230">
        <f t="shared" si="3"/>
        <v>105.20925324232759</v>
      </c>
      <c r="F41" s="230">
        <v>3.4586682400000002</v>
      </c>
      <c r="G41" s="83">
        <f>IFERROR(D41-F41,"")</f>
        <v>0.78643043999999973</v>
      </c>
      <c r="H41" s="308">
        <v>11.7</v>
      </c>
      <c r="I41" s="230">
        <v>13.322578719999999</v>
      </c>
      <c r="J41" s="308">
        <f>IFERROR(I41/H41*100,"")</f>
        <v>113.86819418803418</v>
      </c>
      <c r="K41" s="131">
        <v>9.9462113399999996</v>
      </c>
      <c r="L41" s="83">
        <f>IFERROR(I41-K41,"")</f>
        <v>3.3763673799999996</v>
      </c>
      <c r="M41" s="95">
        <f>IFERROR(IF(D41&gt;0,I41/D41*10,""),"")</f>
        <v>31.383437051220678</v>
      </c>
      <c r="N41" s="74">
        <f>IFERROR(IF(F41&gt;0,K41/F41*10,""),"")</f>
        <v>28.75734430082256</v>
      </c>
      <c r="O41" s="99">
        <f t="shared" si="2"/>
        <v>2.6260927503981186</v>
      </c>
      <c r="P41" s="117"/>
      <c r="Q41" s="2" t="s">
        <v>160</v>
      </c>
    </row>
    <row r="42" spans="1:17" s="1" customFormat="1" ht="15.75" x14ac:dyDescent="0.2">
      <c r="A42" s="101">
        <f t="shared" si="1"/>
        <v>1738.072236</v>
      </c>
      <c r="B42" s="205" t="s">
        <v>29</v>
      </c>
      <c r="C42" s="206">
        <v>1740.6727317</v>
      </c>
      <c r="D42" s="195">
        <v>1738.072236</v>
      </c>
      <c r="E42" s="230">
        <f t="shared" si="3"/>
        <v>99.850603984732942</v>
      </c>
      <c r="F42" s="230">
        <v>1219.2415182</v>
      </c>
      <c r="G42" s="83">
        <f>IFERROR(D42-F42,"")</f>
        <v>518.8307178</v>
      </c>
      <c r="H42" s="308">
        <v>4071.3599999999997</v>
      </c>
      <c r="I42" s="230">
        <v>6053.9801373999999</v>
      </c>
      <c r="J42" s="308">
        <f>IFERROR(I42/H42*100,"")</f>
        <v>148.69675335514424</v>
      </c>
      <c r="K42" s="131">
        <v>3042.7847213999999</v>
      </c>
      <c r="L42" s="83">
        <f>IFERROR(I42-K42,"")</f>
        <v>3011.195416</v>
      </c>
      <c r="M42" s="95">
        <f>IFERROR(IF(D42&gt;0,I42/D42*10,""),"")</f>
        <v>34.831579562726532</v>
      </c>
      <c r="N42" s="75">
        <f>IFERROR(IF(F42&gt;0,K42/F42*10,""),"")</f>
        <v>24.956373909347732</v>
      </c>
      <c r="O42" s="141">
        <f t="shared" si="2"/>
        <v>9.8752056533787993</v>
      </c>
      <c r="P42" s="117"/>
      <c r="Q42" s="2" t="s">
        <v>160</v>
      </c>
    </row>
    <row r="43" spans="1:17" s="1" customFormat="1" ht="15.75" x14ac:dyDescent="0.2">
      <c r="A43" s="101">
        <f t="shared" si="1"/>
        <v>3048.5864240000001</v>
      </c>
      <c r="B43" s="205" t="s">
        <v>30</v>
      </c>
      <c r="C43" s="206">
        <v>3006.5754710000001</v>
      </c>
      <c r="D43" s="195">
        <v>3048.5864240000001</v>
      </c>
      <c r="E43" s="230">
        <f t="shared" si="3"/>
        <v>101.3973024594</v>
      </c>
      <c r="F43" s="230">
        <v>2929.7074040000002</v>
      </c>
      <c r="G43" s="84">
        <f>IFERROR(D43-F43,"")</f>
        <v>118.87901999999985</v>
      </c>
      <c r="H43" s="309">
        <v>11407.75</v>
      </c>
      <c r="I43" s="230">
        <v>13566.534726000002</v>
      </c>
      <c r="J43" s="308">
        <f>IFERROR(I43/H43*100,"")</f>
        <v>118.92384322938354</v>
      </c>
      <c r="K43" s="131">
        <v>11542.136782000001</v>
      </c>
      <c r="L43" s="84">
        <f>IFERROR(I43-K43,"")</f>
        <v>2024.3979440000003</v>
      </c>
      <c r="M43" s="95">
        <f>IFERROR(IF(D43&gt;0,I43/D43*10,""),"")</f>
        <v>44.501066524463411</v>
      </c>
      <c r="N43" s="75">
        <f>IFERROR(IF(F43&gt;0,K43/F43*10,""),"")</f>
        <v>39.396892557397521</v>
      </c>
      <c r="O43" s="141">
        <f t="shared" si="2"/>
        <v>5.1041739670658899</v>
      </c>
      <c r="P43" s="117"/>
      <c r="Q43" s="2" t="s">
        <v>160</v>
      </c>
    </row>
    <row r="44" spans="1:17" s="1" customFormat="1" ht="15.75" x14ac:dyDescent="0.2">
      <c r="A44" s="101">
        <f t="shared" si="1"/>
        <v>0.28883537620000005</v>
      </c>
      <c r="B44" s="205" t="s">
        <v>64</v>
      </c>
      <c r="C44" s="195">
        <v>0.28427000000000002</v>
      </c>
      <c r="D44" s="195">
        <v>0.28883537620000005</v>
      </c>
      <c r="E44" s="230">
        <f t="shared" si="3"/>
        <v>101.60600000000002</v>
      </c>
      <c r="F44" s="230">
        <v>0.15952142</v>
      </c>
      <c r="G44" s="84">
        <f>IFERROR(D44-F44,"")</f>
        <v>0.12931395620000005</v>
      </c>
      <c r="H44" s="309">
        <v>0.80100000000000005</v>
      </c>
      <c r="I44" s="230">
        <v>0.98049789999999992</v>
      </c>
      <c r="J44" s="308">
        <f>IFERROR(I44/H44*100,"")</f>
        <v>122.40922596754056</v>
      </c>
      <c r="K44" s="131">
        <v>0.54765633999999996</v>
      </c>
      <c r="L44" s="84">
        <f>IFERROR(I44-K44,"")</f>
        <v>0.43284155999999996</v>
      </c>
      <c r="M44" s="95">
        <f>IFERROR(IF(D44&gt;0,I44/D44*10,""),"")</f>
        <v>33.946600063320076</v>
      </c>
      <c r="N44" s="75">
        <f>IFERROR(IF(F44&gt;0,K44/F44*10,""),"")</f>
        <v>34.331210191082803</v>
      </c>
      <c r="O44" s="141">
        <f t="shared" si="2"/>
        <v>-0.38461012776272696</v>
      </c>
      <c r="P44" s="117"/>
      <c r="Q44" s="2" t="s">
        <v>160</v>
      </c>
    </row>
    <row r="45" spans="1:17" s="13" customFormat="1" ht="15.75" customHeight="1" x14ac:dyDescent="0.25">
      <c r="A45" s="101">
        <f t="shared" si="1"/>
        <v>2111.0461792796</v>
      </c>
      <c r="B45" s="203" t="s">
        <v>62</v>
      </c>
      <c r="C45" s="204">
        <v>2098.3249464</v>
      </c>
      <c r="D45" s="194">
        <v>2111.0461792796</v>
      </c>
      <c r="E45" s="236">
        <f t="shared" si="3"/>
        <v>100.60625657152984</v>
      </c>
      <c r="F45" s="130">
        <v>2148.1926622800001</v>
      </c>
      <c r="G45" s="86">
        <f>IFERROR(D45-F45,"")</f>
        <v>-37.146483000400167</v>
      </c>
      <c r="H45" s="311">
        <v>7720.4</v>
      </c>
      <c r="I45" s="236">
        <v>7855.9493386200002</v>
      </c>
      <c r="J45" s="351">
        <f>IFERROR(I45/H45*100,"")</f>
        <v>101.75572947800633</v>
      </c>
      <c r="K45" s="229">
        <v>8048.2021154599997</v>
      </c>
      <c r="L45" s="86">
        <f>IFERROR(I45-K45,"")</f>
        <v>-192.25277683999957</v>
      </c>
      <c r="M45" s="94">
        <f>IFERROR(IF(D45&gt;0,I45/D45*10,""),"")</f>
        <v>37.213536187544996</v>
      </c>
      <c r="N45" s="76">
        <f>IFERROR(IF(F45&gt;0,K45/F45*10,""),"")</f>
        <v>37.464992115362598</v>
      </c>
      <c r="O45" s="140">
        <f t="shared" si="2"/>
        <v>-0.25145592781760229</v>
      </c>
      <c r="P45" s="158"/>
      <c r="Q45" s="160" t="s">
        <v>160</v>
      </c>
    </row>
    <row r="46" spans="1:17" s="1" customFormat="1" ht="15.75" x14ac:dyDescent="0.2">
      <c r="A46" s="101">
        <f t="shared" si="1"/>
        <v>82.077326799999994</v>
      </c>
      <c r="B46" s="205" t="s">
        <v>86</v>
      </c>
      <c r="C46" s="206">
        <v>80.869500000000002</v>
      </c>
      <c r="D46" s="195">
        <v>82.077326799999994</v>
      </c>
      <c r="E46" s="230">
        <f t="shared" si="3"/>
        <v>101.49355047329338</v>
      </c>
      <c r="F46" s="230">
        <v>77.172805180000012</v>
      </c>
      <c r="G46" s="84">
        <f>IFERROR(D46-F46,"")</f>
        <v>4.9045216199999828</v>
      </c>
      <c r="H46" s="309">
        <v>182</v>
      </c>
      <c r="I46" s="230">
        <v>200.34671080000001</v>
      </c>
      <c r="J46" s="308">
        <f>IFERROR(I46/H46*100,"")</f>
        <v>110.08061032967034</v>
      </c>
      <c r="K46" s="131">
        <v>174.38637779999999</v>
      </c>
      <c r="L46" s="84">
        <f>IFERROR(I46-K46,"")</f>
        <v>25.96033300000002</v>
      </c>
      <c r="M46" s="95">
        <f>IFERROR(IF(D46&gt;0,I46/D46*10,""),"")</f>
        <v>24.409507303788068</v>
      </c>
      <c r="N46" s="75">
        <f>IFERROR(IF(F46&gt;0,K46/F46*10,""),"")</f>
        <v>22.596869116427261</v>
      </c>
      <c r="O46" s="141">
        <f t="shared" si="2"/>
        <v>1.8126381873608075</v>
      </c>
      <c r="P46" s="117"/>
      <c r="Q46" s="2" t="s">
        <v>160</v>
      </c>
    </row>
    <row r="47" spans="1:17" s="1" customFormat="1" ht="15.75" x14ac:dyDescent="0.2">
      <c r="A47" s="101">
        <f t="shared" si="1"/>
        <v>10.313009000000001</v>
      </c>
      <c r="B47" s="205" t="s">
        <v>87</v>
      </c>
      <c r="C47" s="206">
        <v>15.8405</v>
      </c>
      <c r="D47" s="195">
        <v>10.313009000000001</v>
      </c>
      <c r="E47" s="230">
        <f t="shared" si="3"/>
        <v>65.105324958176823</v>
      </c>
      <c r="F47" s="230">
        <v>15.230739400000001</v>
      </c>
      <c r="G47" s="84">
        <f>IFERROR(D47-F47,"")</f>
        <v>-4.9177303999999999</v>
      </c>
      <c r="H47" s="312">
        <v>40.6</v>
      </c>
      <c r="I47" s="230">
        <v>44.345938700000005</v>
      </c>
      <c r="J47" s="308">
        <f>IFERROR(I47/H47*100,"")</f>
        <v>109.22645000000001</v>
      </c>
      <c r="K47" s="131">
        <v>43.518865859999998</v>
      </c>
      <c r="L47" s="84">
        <f>IFERROR(I47-K47,"")</f>
        <v>0.82707284000000669</v>
      </c>
      <c r="M47" s="95">
        <f>IFERROR(IF(D47&gt;0,I47/D47*10,""),"")</f>
        <v>43</v>
      </c>
      <c r="N47" s="75">
        <f>IFERROR(IF(F47&gt;0,K47/F47*10,""),"")</f>
        <v>28.573048699132752</v>
      </c>
      <c r="O47" s="141">
        <f t="shared" si="2"/>
        <v>14.426951300867248</v>
      </c>
      <c r="P47" s="117"/>
      <c r="Q47" s="2" t="s">
        <v>160</v>
      </c>
    </row>
    <row r="48" spans="1:17" s="1" customFormat="1" ht="15.75" x14ac:dyDescent="0.2">
      <c r="A48" s="101">
        <f t="shared" si="1"/>
        <v>44.406902299999999</v>
      </c>
      <c r="B48" s="205" t="s">
        <v>88</v>
      </c>
      <c r="C48" s="206">
        <v>44.518813100000003</v>
      </c>
      <c r="D48" s="195">
        <v>44.406902299999999</v>
      </c>
      <c r="E48" s="230">
        <f t="shared" si="3"/>
        <v>99.748621330607747</v>
      </c>
      <c r="F48" s="230">
        <v>55.800999140000002</v>
      </c>
      <c r="G48" s="84">
        <f>IFERROR(D48-F48,"")</f>
        <v>-11.394096840000003</v>
      </c>
      <c r="H48" s="327">
        <v>198.9</v>
      </c>
      <c r="I48" s="230">
        <v>164.46455190000003</v>
      </c>
      <c r="J48" s="308">
        <f>IFERROR(I48/H48*100,"")</f>
        <v>82.687054751131242</v>
      </c>
      <c r="K48" s="131">
        <v>188.7737874</v>
      </c>
      <c r="L48" s="84">
        <f>IFERROR(I48-K48,"")</f>
        <v>-24.309235499999971</v>
      </c>
      <c r="M48" s="95">
        <f>IFERROR(IF(D48&gt;0,I48/D48*10,""),"")</f>
        <v>37.035808259924501</v>
      </c>
      <c r="N48" s="75">
        <f>IFERROR(IF(F48&gt;0,K48/F48*10,""),"")</f>
        <v>33.829822101640595</v>
      </c>
      <c r="O48" s="141">
        <f t="shared" si="2"/>
        <v>3.2059861582839062</v>
      </c>
      <c r="P48" s="117"/>
      <c r="Q48" s="2" t="s">
        <v>160</v>
      </c>
    </row>
    <row r="49" spans="1:17" s="1" customFormat="1" ht="15.75" x14ac:dyDescent="0.2">
      <c r="A49" s="101">
        <f t="shared" si="1"/>
        <v>21.707776439600003</v>
      </c>
      <c r="B49" s="205" t="s">
        <v>89</v>
      </c>
      <c r="C49" s="206">
        <v>21.364660000000001</v>
      </c>
      <c r="D49" s="195">
        <v>21.707776439600003</v>
      </c>
      <c r="E49" s="230">
        <f t="shared" si="3"/>
        <v>101.60600000000002</v>
      </c>
      <c r="F49" s="230">
        <v>22.210055539999999</v>
      </c>
      <c r="G49" s="84">
        <f>IFERROR(D49-F49,"")</f>
        <v>-0.50227910039999557</v>
      </c>
      <c r="H49" s="327">
        <v>80.8</v>
      </c>
      <c r="I49" s="230">
        <v>85.946483279999981</v>
      </c>
      <c r="J49" s="308">
        <f>IFERROR(I49/H49*100,"")</f>
        <v>106.36940999999997</v>
      </c>
      <c r="K49" s="131">
        <v>91.412886079999993</v>
      </c>
      <c r="L49" s="87">
        <f>IFERROR(I49-K49,"")</f>
        <v>-5.4664028000000116</v>
      </c>
      <c r="M49" s="95">
        <f>IFERROR(IF(D49&gt;0,I49/D49*10,""),"")</f>
        <v>39.592485908973025</v>
      </c>
      <c r="N49" s="75">
        <f>IFERROR(IF(F49&gt;0,K49/F49*10,""),"")</f>
        <v>41.1583329521021</v>
      </c>
      <c r="O49" s="141">
        <f t="shared" si="2"/>
        <v>-1.5658470431290752</v>
      </c>
      <c r="P49" s="117"/>
      <c r="Q49" s="2" t="s">
        <v>160</v>
      </c>
    </row>
    <row r="50" spans="1:17" s="1" customFormat="1" ht="15.75" x14ac:dyDescent="0.2">
      <c r="A50" s="101">
        <f t="shared" si="1"/>
        <v>28.952629700000003</v>
      </c>
      <c r="B50" s="205" t="s">
        <v>101</v>
      </c>
      <c r="C50" s="206">
        <v>28.945</v>
      </c>
      <c r="D50" s="195">
        <v>28.952629700000003</v>
      </c>
      <c r="E50" s="230">
        <f t="shared" si="3"/>
        <v>100.02635930212473</v>
      </c>
      <c r="F50" s="230">
        <v>33.873408280000007</v>
      </c>
      <c r="G50" s="84">
        <f>IFERROR(D50-F50,"")</f>
        <v>-4.9207785800000039</v>
      </c>
      <c r="H50" s="327">
        <v>101.60000000000001</v>
      </c>
      <c r="I50" s="230">
        <v>99.405214040000018</v>
      </c>
      <c r="J50" s="308">
        <f>IFERROR(I50/H50*100,"")</f>
        <v>97.839777598425201</v>
      </c>
      <c r="K50" s="131">
        <v>124.46735</v>
      </c>
      <c r="L50" s="87">
        <f>IFERROR(I50-K50,"")</f>
        <v>-25.062135959999978</v>
      </c>
      <c r="M50" s="95">
        <f>IFERROR(IF(D50&gt;0,I50/D50*10,""),"")</f>
        <v>34.333742761888054</v>
      </c>
      <c r="N50" s="75">
        <f>IFERROR(IF(F50&gt;0,K50/F50*10,""),"")</f>
        <v>36.744855720199169</v>
      </c>
      <c r="O50" s="141">
        <f t="shared" si="2"/>
        <v>-2.4111129583111151</v>
      </c>
      <c r="P50" s="117"/>
      <c r="Q50" s="2" t="s">
        <v>160</v>
      </c>
    </row>
    <row r="51" spans="1:17" s="1" customFormat="1" ht="15.75" x14ac:dyDescent="0.2">
      <c r="A51" s="101">
        <f t="shared" si="1"/>
        <v>97.017473039999985</v>
      </c>
      <c r="B51" s="205" t="s">
        <v>90</v>
      </c>
      <c r="C51" s="206">
        <v>109.1537</v>
      </c>
      <c r="D51" s="195">
        <v>97.017473039999985</v>
      </c>
      <c r="E51" s="230">
        <f t="shared" si="3"/>
        <v>88.8815248956288</v>
      </c>
      <c r="F51" s="230">
        <v>96.783779240000001</v>
      </c>
      <c r="G51" s="84">
        <f>IFERROR(D51-F51,"")</f>
        <v>0.2336937999999833</v>
      </c>
      <c r="H51" s="327">
        <v>286.5</v>
      </c>
      <c r="I51" s="230">
        <v>306.50973990000006</v>
      </c>
      <c r="J51" s="308">
        <f>IFERROR(I51/H51*100,"")</f>
        <v>106.98420240837699</v>
      </c>
      <c r="K51" s="131">
        <v>295.84822231999999</v>
      </c>
      <c r="L51" s="87">
        <f>IFERROR(I51-K51,"")</f>
        <v>10.661517580000066</v>
      </c>
      <c r="M51" s="95">
        <f>IFERROR(IF(D51&gt;0,I51/D51*10,""),"")</f>
        <v>31.593251225336193</v>
      </c>
      <c r="N51" s="75">
        <f>IFERROR(IF(F51&gt;0,K51/F51*10,""),"")</f>
        <v>30.567955151489699</v>
      </c>
      <c r="O51" s="141">
        <f t="shared" si="2"/>
        <v>1.0252960738464942</v>
      </c>
      <c r="P51" s="117"/>
      <c r="Q51" s="2" t="s">
        <v>160</v>
      </c>
    </row>
    <row r="52" spans="1:17" s="1" customFormat="1" ht="15.75" x14ac:dyDescent="0.2">
      <c r="A52" s="101">
        <f t="shared" si="1"/>
        <v>1826.571062</v>
      </c>
      <c r="B52" s="205" t="s">
        <v>102</v>
      </c>
      <c r="C52" s="206">
        <v>1797.6327733000001</v>
      </c>
      <c r="D52" s="195">
        <v>1826.571062</v>
      </c>
      <c r="E52" s="230">
        <f t="shared" si="3"/>
        <v>101.60979979503135</v>
      </c>
      <c r="F52" s="230">
        <v>1847.1208754999998</v>
      </c>
      <c r="G52" s="264">
        <f>IFERROR(D52-F52,"")</f>
        <v>-20.5498134999998</v>
      </c>
      <c r="H52" s="327">
        <v>6830</v>
      </c>
      <c r="I52" s="230">
        <v>6954.9306999999999</v>
      </c>
      <c r="J52" s="308">
        <f>IFERROR(I52/H52*100,"")</f>
        <v>101.82914641288434</v>
      </c>
      <c r="K52" s="131">
        <v>7129.7946260000008</v>
      </c>
      <c r="L52" s="88">
        <f>IFERROR(I52-K52,"")</f>
        <v>-174.8639260000009</v>
      </c>
      <c r="M52" s="95">
        <f>IFERROR(IF(D52&gt;0,I52/D52*10,""),"")</f>
        <v>38.076430995160486</v>
      </c>
      <c r="N52" s="77">
        <f>IFERROR(IF(F52&gt;0,K52/F52*10,""),"")</f>
        <v>38.599502179682887</v>
      </c>
      <c r="O52" s="142">
        <f t="shared" si="2"/>
        <v>-0.52307118452240076</v>
      </c>
      <c r="P52" s="117"/>
      <c r="Q52" s="2" t="s">
        <v>160</v>
      </c>
    </row>
    <row r="53" spans="1:17" s="13" customFormat="1" ht="15.75" customHeight="1" x14ac:dyDescent="0.25">
      <c r="A53" s="101">
        <f t="shared" si="1"/>
        <v>7230.1445319855993</v>
      </c>
      <c r="B53" s="208" t="s">
        <v>31</v>
      </c>
      <c r="C53" s="209">
        <v>7168.0662899999998</v>
      </c>
      <c r="D53" s="196">
        <v>7230.1445319855993</v>
      </c>
      <c r="E53" s="237">
        <f t="shared" si="3"/>
        <v>100.8660388935326</v>
      </c>
      <c r="F53" s="132">
        <v>6846.0690155400007</v>
      </c>
      <c r="G53" s="153">
        <f>IFERROR(D53-F53,"")</f>
        <v>384.07551644559862</v>
      </c>
      <c r="H53" s="328">
        <v>15348.854000000001</v>
      </c>
      <c r="I53" s="237">
        <v>23087.595064139998</v>
      </c>
      <c r="J53" s="351">
        <f>IFERROR(I53/H53*100,"")</f>
        <v>150.4190154140498</v>
      </c>
      <c r="K53" s="229">
        <v>11448.433696680002</v>
      </c>
      <c r="L53" s="162">
        <f>IFERROR(I53-K53,"")</f>
        <v>11639.161367459996</v>
      </c>
      <c r="M53" s="94">
        <f>IFERROR(IF(D53&gt;0,I53/D53*10,""),"")</f>
        <v>31.932411533410246</v>
      </c>
      <c r="N53" s="78">
        <f>IFERROR(IF(F53&gt;0,K53/F53*10,""),"")</f>
        <v>16.722638452362986</v>
      </c>
      <c r="O53" s="143">
        <f t="shared" si="2"/>
        <v>15.20977308104726</v>
      </c>
      <c r="P53" s="158"/>
      <c r="Q53" s="160" t="s">
        <v>160</v>
      </c>
    </row>
    <row r="54" spans="1:17" s="17" customFormat="1" ht="15.75" x14ac:dyDescent="0.2">
      <c r="A54" s="101">
        <f t="shared" si="1"/>
        <v>852.62065264</v>
      </c>
      <c r="B54" s="210" t="s">
        <v>91</v>
      </c>
      <c r="C54" s="206">
        <v>841.89170000000001</v>
      </c>
      <c r="D54" s="195">
        <v>852.62065264</v>
      </c>
      <c r="E54" s="230">
        <f t="shared" si="3"/>
        <v>101.27438631833525</v>
      </c>
      <c r="F54" s="230">
        <v>708.8034560000001</v>
      </c>
      <c r="G54" s="265">
        <f>IFERROR(D54-F54,"")</f>
        <v>143.81719663999991</v>
      </c>
      <c r="H54" s="329">
        <v>1657.9</v>
      </c>
      <c r="I54" s="230">
        <v>2641.5751413200001</v>
      </c>
      <c r="J54" s="308">
        <f>IFERROR(I54/H54*100,"")</f>
        <v>159.33259794438749</v>
      </c>
      <c r="K54" s="131">
        <v>1048.9803440000003</v>
      </c>
      <c r="L54" s="89">
        <f>IFERROR(I54-K54,"")</f>
        <v>1592.5947973199998</v>
      </c>
      <c r="M54" s="97">
        <f>IFERROR(IF(D54&gt;0,I54/D54*10,""),"")</f>
        <v>30.981833868799633</v>
      </c>
      <c r="N54" s="79">
        <f>IFERROR(IF(F54&gt;0,K54/F54*10,""),"")</f>
        <v>14.799311926605508</v>
      </c>
      <c r="O54" s="144">
        <f t="shared" si="2"/>
        <v>16.182521942194125</v>
      </c>
      <c r="P54" s="117"/>
      <c r="Q54" s="2" t="s">
        <v>160</v>
      </c>
    </row>
    <row r="55" spans="1:17" s="1" customFormat="1" ht="15.75" x14ac:dyDescent="0.2">
      <c r="A55" s="101">
        <f t="shared" si="1"/>
        <v>60.388510039999993</v>
      </c>
      <c r="B55" s="210" t="s">
        <v>92</v>
      </c>
      <c r="C55" s="206">
        <v>60.787999999999997</v>
      </c>
      <c r="D55" s="195">
        <v>60.388510039999993</v>
      </c>
      <c r="E55" s="230">
        <f t="shared" si="3"/>
        <v>99.342814437059928</v>
      </c>
      <c r="F55" s="230">
        <v>60.774612840000003</v>
      </c>
      <c r="G55" s="83">
        <f>IFERROR(D55-F55,"")</f>
        <v>-0.3861028000000104</v>
      </c>
      <c r="H55" s="329">
        <v>110.60000000000001</v>
      </c>
      <c r="I55" s="230">
        <v>175.52944529999999</v>
      </c>
      <c r="J55" s="308">
        <f>IFERROR(I55/H55*100,"")</f>
        <v>158.70655090415912</v>
      </c>
      <c r="K55" s="131">
        <v>101.22091325999999</v>
      </c>
      <c r="L55" s="90">
        <f>IFERROR(I55-K55,"")</f>
        <v>74.308532040000003</v>
      </c>
      <c r="M55" s="97">
        <f>IFERROR(IF(D55&gt;0,I55/D55*10,""),"")</f>
        <v>29.066695830669318</v>
      </c>
      <c r="N55" s="75">
        <f>IFERROR(IF(F55&gt;0,K55/F55*10,""),"")</f>
        <v>16.655130905808001</v>
      </c>
      <c r="O55" s="141">
        <f t="shared" si="2"/>
        <v>12.411564924861317</v>
      </c>
      <c r="P55" s="117"/>
      <c r="Q55" s="2" t="s">
        <v>160</v>
      </c>
    </row>
    <row r="56" spans="1:17" s="1" customFormat="1" ht="15.75" x14ac:dyDescent="0.2">
      <c r="A56" s="101">
        <f t="shared" si="1"/>
        <v>245.48517630000001</v>
      </c>
      <c r="B56" s="210" t="s">
        <v>93</v>
      </c>
      <c r="C56" s="206">
        <v>241.8955</v>
      </c>
      <c r="D56" s="195">
        <v>245.48517630000001</v>
      </c>
      <c r="E56" s="230">
        <f t="shared" si="3"/>
        <v>101.48397812278442</v>
      </c>
      <c r="F56" s="230">
        <v>253.50798606000001</v>
      </c>
      <c r="G56" s="83">
        <f>IFERROR(D56-F56,"")</f>
        <v>-8.0228097600000012</v>
      </c>
      <c r="H56" s="329">
        <v>673</v>
      </c>
      <c r="I56" s="230">
        <v>986.88485315999992</v>
      </c>
      <c r="J56" s="308">
        <f>IFERROR(I56/H56*100,"")</f>
        <v>146.63965128677563</v>
      </c>
      <c r="K56" s="131">
        <v>622.68627464000008</v>
      </c>
      <c r="L56" s="90">
        <f>IFERROR(I56-K56,"")</f>
        <v>364.19857851999984</v>
      </c>
      <c r="M56" s="97">
        <f>IFERROR(IF(D56&gt;0,I56/D56*10,""),"")</f>
        <v>40.201403116657346</v>
      </c>
      <c r="N56" s="75">
        <f>IFERROR(IF(F56&gt;0,K56/F56*10,""),"")</f>
        <v>24.562787323497702</v>
      </c>
      <c r="O56" s="141">
        <f t="shared" si="2"/>
        <v>15.638615793159644</v>
      </c>
      <c r="P56" s="117"/>
      <c r="Q56" s="2" t="s">
        <v>160</v>
      </c>
    </row>
    <row r="57" spans="1:17" s="1" customFormat="1" ht="15.75" x14ac:dyDescent="0.2">
      <c r="A57" s="101">
        <f t="shared" si="1"/>
        <v>792.62840600000004</v>
      </c>
      <c r="B57" s="210" t="s">
        <v>94</v>
      </c>
      <c r="C57" s="206">
        <v>782.20630000000006</v>
      </c>
      <c r="D57" s="195">
        <v>792.62840600000004</v>
      </c>
      <c r="E57" s="230">
        <f t="shared" si="3"/>
        <v>101.33239862680728</v>
      </c>
      <c r="F57" s="230">
        <v>825.03462364000006</v>
      </c>
      <c r="G57" s="83">
        <f>IFERROR(D57-F57,"")</f>
        <v>-32.406217640000023</v>
      </c>
      <c r="H57" s="329">
        <v>2288</v>
      </c>
      <c r="I57" s="230">
        <v>3043.7093359999999</v>
      </c>
      <c r="J57" s="308">
        <f>IFERROR(I57/H57*100,"")</f>
        <v>133.02925419580419</v>
      </c>
      <c r="K57" s="131">
        <v>1282.80724786</v>
      </c>
      <c r="L57" s="90">
        <f>IFERROR(I57-K57,"")</f>
        <v>1760.9020881399999</v>
      </c>
      <c r="M57" s="97">
        <f>IFERROR(IF(D57&gt;0,I57/D57*10,""),"")</f>
        <v>38.400205101910011</v>
      </c>
      <c r="N57" s="75">
        <f>IFERROR(IF(F57&gt;0,K57/F57*10,""),"")</f>
        <v>15.548526220637095</v>
      </c>
      <c r="O57" s="141">
        <f t="shared" si="2"/>
        <v>22.851678881272917</v>
      </c>
      <c r="P57" s="117"/>
      <c r="Q57" s="2" t="s">
        <v>160</v>
      </c>
    </row>
    <row r="58" spans="1:17" s="1" customFormat="1" ht="15.75" x14ac:dyDescent="0.2">
      <c r="A58" s="101">
        <f t="shared" si="1"/>
        <v>106.63752912</v>
      </c>
      <c r="B58" s="210" t="s">
        <v>57</v>
      </c>
      <c r="C58" s="206">
        <v>113.61239999999999</v>
      </c>
      <c r="D58" s="195">
        <v>106.63752912</v>
      </c>
      <c r="E58" s="230">
        <f t="shared" si="3"/>
        <v>93.860818995109696</v>
      </c>
      <c r="F58" s="230">
        <v>100.72202779999999</v>
      </c>
      <c r="G58" s="83">
        <f>IFERROR(D58-F58,"")</f>
        <v>5.9155013200000042</v>
      </c>
      <c r="H58" s="329">
        <v>203</v>
      </c>
      <c r="I58" s="230">
        <v>327.51982858000002</v>
      </c>
      <c r="J58" s="308">
        <f>IFERROR(I58/H58*100,"")</f>
        <v>161.33981703448276</v>
      </c>
      <c r="K58" s="131">
        <v>154.04079236000001</v>
      </c>
      <c r="L58" s="83">
        <f>IFERROR(I58-K58,"")</f>
        <v>173.47903622000001</v>
      </c>
      <c r="M58" s="97">
        <f>IFERROR(IF(D58&gt;0,I58/D58*10,""),"")</f>
        <v>30.713373732754022</v>
      </c>
      <c r="N58" s="75">
        <f>IFERROR(IF(F58&gt;0,K58/F58*10,""),"")</f>
        <v>15.293654796731566</v>
      </c>
      <c r="O58" s="141">
        <f t="shared" si="2"/>
        <v>15.419718936022456</v>
      </c>
      <c r="P58" s="117"/>
      <c r="Q58" s="2" t="s">
        <v>160</v>
      </c>
    </row>
    <row r="59" spans="1:17" s="1" customFormat="1" ht="15.75" x14ac:dyDescent="0.2">
      <c r="A59" s="101">
        <f t="shared" si="1"/>
        <v>171.49645930560001</v>
      </c>
      <c r="B59" s="210" t="s">
        <v>32</v>
      </c>
      <c r="C59" s="206">
        <v>168.78576000000001</v>
      </c>
      <c r="D59" s="195">
        <v>171.49645930560001</v>
      </c>
      <c r="E59" s="230">
        <f t="shared" si="3"/>
        <v>101.60599999999999</v>
      </c>
      <c r="F59" s="230">
        <v>170.69808</v>
      </c>
      <c r="G59" s="83">
        <f>IFERROR(D59-F59,"")</f>
        <v>0.79837930560000814</v>
      </c>
      <c r="H59" s="314">
        <v>460</v>
      </c>
      <c r="I59" s="230">
        <v>586.23309002000008</v>
      </c>
      <c r="J59" s="308">
        <f>IFERROR(I59/H59*100,"")</f>
        <v>127.44197609130437</v>
      </c>
      <c r="K59" s="131">
        <v>339.70238798000003</v>
      </c>
      <c r="L59" s="83">
        <f>IFERROR(I59-K59,"")</f>
        <v>246.53070204000005</v>
      </c>
      <c r="M59" s="97">
        <f>IFERROR(IF(D59&gt;0,I59/D59*10,""),"")</f>
        <v>34.183393196203284</v>
      </c>
      <c r="N59" s="75">
        <f>IFERROR(IF(F59&gt;0,K59/F59*10,""),"")</f>
        <v>19.900773809523812</v>
      </c>
      <c r="O59" s="141">
        <f t="shared" si="2"/>
        <v>14.282619386679471</v>
      </c>
      <c r="P59" s="117"/>
      <c r="Q59" s="2" t="s">
        <v>160</v>
      </c>
    </row>
    <row r="60" spans="1:17" s="1" customFormat="1" ht="15.75" x14ac:dyDescent="0.2">
      <c r="A60" s="101">
        <f t="shared" si="1"/>
        <v>101.6415621</v>
      </c>
      <c r="B60" s="210" t="s">
        <v>60</v>
      </c>
      <c r="C60" s="206">
        <v>101.8416</v>
      </c>
      <c r="D60" s="195">
        <v>101.6415621</v>
      </c>
      <c r="E60" s="230">
        <f t="shared" si="3"/>
        <v>99.803579382099258</v>
      </c>
      <c r="F60" s="230">
        <v>93.071095999999997</v>
      </c>
      <c r="G60" s="83">
        <f>IFERROR(D60-F60,"")</f>
        <v>8.5704661000000044</v>
      </c>
      <c r="H60" s="308">
        <v>126.6</v>
      </c>
      <c r="I60" s="230">
        <v>211.94401963999999</v>
      </c>
      <c r="J60" s="308">
        <f>IFERROR(I60/H60*100,"")</f>
        <v>167.41233778830963</v>
      </c>
      <c r="K60" s="131">
        <v>118.86073091999999</v>
      </c>
      <c r="L60" s="83">
        <f>IFERROR(I60-K60,"")</f>
        <v>93.083288719999999</v>
      </c>
      <c r="M60" s="97">
        <f>IFERROR(IF(D60&gt;0,I60/D60*10,""),"")</f>
        <v>20.852101764382468</v>
      </c>
      <c r="N60" s="75">
        <f>IFERROR(IF(F60&gt;0,K60/F60*10,""),"")</f>
        <v>12.770960698689958</v>
      </c>
      <c r="O60" s="141">
        <f t="shared" si="2"/>
        <v>8.0811410656925098</v>
      </c>
      <c r="P60" s="117"/>
      <c r="Q60" s="2" t="s">
        <v>160</v>
      </c>
    </row>
    <row r="61" spans="1:17" s="1" customFormat="1" ht="15.75" x14ac:dyDescent="0.2">
      <c r="A61" s="101">
        <f t="shared" si="1"/>
        <v>84.937535699999998</v>
      </c>
      <c r="B61" s="210" t="s">
        <v>33</v>
      </c>
      <c r="C61" s="206">
        <v>87.530339999999995</v>
      </c>
      <c r="D61" s="195">
        <v>84.937535699999998</v>
      </c>
      <c r="E61" s="230">
        <f t="shared" si="3"/>
        <v>97.037822199708117</v>
      </c>
      <c r="F61" s="230">
        <v>85.298237</v>
      </c>
      <c r="G61" s="83">
        <f>IFERROR(D61-F61,"")</f>
        <v>-0.36070130000000233</v>
      </c>
      <c r="H61" s="308">
        <v>163.5</v>
      </c>
      <c r="I61" s="230">
        <v>227.30379866000001</v>
      </c>
      <c r="J61" s="308">
        <f>IFERROR(I61/H61*100,"")</f>
        <v>139.02373006727831</v>
      </c>
      <c r="K61" s="131">
        <v>156.24970680000001</v>
      </c>
      <c r="L61" s="83">
        <f>IFERROR(I61-K61,"")</f>
        <v>71.05409186</v>
      </c>
      <c r="M61" s="97">
        <f>IFERROR(IF(D61&gt;0,I61/D61*10,""),"")</f>
        <v>26.761289550810456</v>
      </c>
      <c r="N61" s="75">
        <f>IFERROR(IF(F61&gt;0,K61/F61*10,""),"")</f>
        <v>18.318046456223943</v>
      </c>
      <c r="O61" s="141">
        <f t="shared" si="2"/>
        <v>8.4432430945865136</v>
      </c>
      <c r="P61" s="117"/>
      <c r="Q61" s="2" t="s">
        <v>160</v>
      </c>
    </row>
    <row r="62" spans="1:17" s="1" customFormat="1" ht="15.75" x14ac:dyDescent="0.2">
      <c r="A62" s="101">
        <f t="shared" si="1"/>
        <v>363.546268</v>
      </c>
      <c r="B62" s="210" t="s">
        <v>95</v>
      </c>
      <c r="C62" s="206">
        <v>361.01972000000001</v>
      </c>
      <c r="D62" s="195">
        <v>363.546268</v>
      </c>
      <c r="E62" s="230">
        <f t="shared" si="3"/>
        <v>100.69983656294454</v>
      </c>
      <c r="F62" s="230">
        <v>335.198194</v>
      </c>
      <c r="G62" s="83">
        <f>IFERROR(D62-F62,"")</f>
        <v>28.348073999999997</v>
      </c>
      <c r="H62" s="308">
        <v>791.45</v>
      </c>
      <c r="I62" s="230">
        <v>1072.9593600000001</v>
      </c>
      <c r="J62" s="308">
        <f>IFERROR(I62/H62*100,"")</f>
        <v>135.56881167477414</v>
      </c>
      <c r="K62" s="131">
        <v>767.73493600000006</v>
      </c>
      <c r="L62" s="83">
        <f>IFERROR(I62-K62,"")</f>
        <v>305.224424</v>
      </c>
      <c r="M62" s="97">
        <f>IFERROR(IF(D62&gt;0,I62/D62*10,""),"")</f>
        <v>29.513694801565119</v>
      </c>
      <c r="N62" s="75">
        <f>IFERROR(IF(F62&gt;0,K62/F62*10,""),"")</f>
        <v>22.903910275841163</v>
      </c>
      <c r="O62" s="141">
        <f t="shared" si="2"/>
        <v>6.6097845257239562</v>
      </c>
      <c r="P62" s="117"/>
      <c r="Q62" s="2" t="s">
        <v>160</v>
      </c>
    </row>
    <row r="63" spans="1:17" s="1" customFormat="1" ht="15.75" x14ac:dyDescent="0.2">
      <c r="A63" s="101">
        <f t="shared" si="1"/>
        <v>1427.970724</v>
      </c>
      <c r="B63" s="210" t="s">
        <v>34</v>
      </c>
      <c r="C63" s="206">
        <v>1411.8920000000001</v>
      </c>
      <c r="D63" s="195">
        <v>1427.970724</v>
      </c>
      <c r="E63" s="230">
        <f t="shared" si="3"/>
        <v>101.13880693424142</v>
      </c>
      <c r="F63" s="230">
        <v>1250.3634360000001</v>
      </c>
      <c r="G63" s="83">
        <f>IFERROR(D63-F63,"")</f>
        <v>177.60728799999993</v>
      </c>
      <c r="H63" s="308">
        <v>2477.3000000000002</v>
      </c>
      <c r="I63" s="230">
        <v>2643.8897259999999</v>
      </c>
      <c r="J63" s="308">
        <f>IFERROR(I63/H63*100,"")</f>
        <v>106.72464885157227</v>
      </c>
      <c r="K63" s="131">
        <v>1050.0980099999999</v>
      </c>
      <c r="L63" s="83">
        <f>IFERROR(I63-K63,"")</f>
        <v>1593.791716</v>
      </c>
      <c r="M63" s="97">
        <f>IFERROR(IF(D63&gt;0,I63/D63*10,""),"")</f>
        <v>18.515013519282768</v>
      </c>
      <c r="N63" s="75">
        <f>IFERROR(IF(F63&gt;0,K63/F63*10,""),"")</f>
        <v>8.3983422720624077</v>
      </c>
      <c r="O63" s="141">
        <f t="shared" si="2"/>
        <v>10.11667124722036</v>
      </c>
      <c r="P63" s="117"/>
      <c r="Q63" s="2" t="s">
        <v>160</v>
      </c>
    </row>
    <row r="64" spans="1:17" s="1" customFormat="1" ht="15.75" x14ac:dyDescent="0.2">
      <c r="A64" s="101">
        <f t="shared" si="1"/>
        <v>633.71662200000003</v>
      </c>
      <c r="B64" s="210" t="s">
        <v>35</v>
      </c>
      <c r="C64" s="206">
        <v>624.94266500000003</v>
      </c>
      <c r="D64" s="195">
        <v>633.71662200000003</v>
      </c>
      <c r="E64" s="230">
        <f t="shared" si="3"/>
        <v>101.40396191385013</v>
      </c>
      <c r="F64" s="230">
        <v>617.66287399999987</v>
      </c>
      <c r="G64" s="84">
        <f>IFERROR(D64-F64,"")</f>
        <v>16.053748000000155</v>
      </c>
      <c r="H64" s="309">
        <v>1554</v>
      </c>
      <c r="I64" s="230">
        <v>2658.01296</v>
      </c>
      <c r="J64" s="308">
        <f>IFERROR(I64/H64*100,"")</f>
        <v>171.04330501930502</v>
      </c>
      <c r="K64" s="131">
        <v>1642.3593840000001</v>
      </c>
      <c r="L64" s="84">
        <f>IFERROR(I64-K64,"")</f>
        <v>1015.6535759999999</v>
      </c>
      <c r="M64" s="97">
        <f>IFERROR(IF(D64&gt;0,I64/D64*10,""),"")</f>
        <v>41.943241943241944</v>
      </c>
      <c r="N64" s="75">
        <f>IFERROR(IF(F64&gt;0,K64/F64*10,""),"")</f>
        <v>26.589899654548454</v>
      </c>
      <c r="O64" s="141">
        <f t="shared" si="2"/>
        <v>15.35334228869349</v>
      </c>
      <c r="P64" s="117"/>
      <c r="Q64" s="2" t="s">
        <v>160</v>
      </c>
    </row>
    <row r="65" spans="1:17" s="1" customFormat="1" ht="15.75" x14ac:dyDescent="0.2">
      <c r="A65" s="101">
        <f t="shared" si="1"/>
        <v>601.50752</v>
      </c>
      <c r="B65" s="205" t="s">
        <v>36</v>
      </c>
      <c r="C65" s="206">
        <v>596.47852499999999</v>
      </c>
      <c r="D65" s="195">
        <v>601.50752</v>
      </c>
      <c r="E65" s="230">
        <f t="shared" si="3"/>
        <v>100.8431141758205</v>
      </c>
      <c r="F65" s="230">
        <v>612.17615000000001</v>
      </c>
      <c r="G65" s="83">
        <f>IFERROR(D65-F65,"")</f>
        <v>-10.668630000000007</v>
      </c>
      <c r="H65" s="308">
        <v>1372</v>
      </c>
      <c r="I65" s="230">
        <v>2328.8095199999998</v>
      </c>
      <c r="J65" s="308">
        <f>IFERROR(I65/H65*100,"")</f>
        <v>169.73830320699707</v>
      </c>
      <c r="K65" s="131">
        <v>1176.6990859999999</v>
      </c>
      <c r="L65" s="83">
        <f>IFERROR(I65-K65,"")</f>
        <v>1152.1104339999999</v>
      </c>
      <c r="M65" s="95">
        <f>IFERROR(IF(D65&gt;0,I65/D65*10,""),"")</f>
        <v>38.716216216216218</v>
      </c>
      <c r="N65" s="75">
        <f>IFERROR(IF(F65&gt;0,K65/F65*10,""),"")</f>
        <v>19.221576763485476</v>
      </c>
      <c r="O65" s="141">
        <f t="shared" si="2"/>
        <v>19.494639452730741</v>
      </c>
      <c r="P65" s="117"/>
      <c r="Q65" s="2" t="s">
        <v>160</v>
      </c>
    </row>
    <row r="66" spans="1:17" s="1" customFormat="1" ht="15.75" x14ac:dyDescent="0.2">
      <c r="A66" s="101">
        <f t="shared" si="1"/>
        <v>1397.2714871599999</v>
      </c>
      <c r="B66" s="210" t="s">
        <v>37</v>
      </c>
      <c r="C66" s="206">
        <v>1387.99728</v>
      </c>
      <c r="D66" s="195">
        <v>1397.2714871599999</v>
      </c>
      <c r="E66" s="230">
        <f t="shared" si="3"/>
        <v>100.66817185405435</v>
      </c>
      <c r="F66" s="230">
        <v>1318.25859732</v>
      </c>
      <c r="G66" s="83">
        <f>IFERROR(D66-F66,"")</f>
        <v>79.012889839999843</v>
      </c>
      <c r="H66" s="308">
        <v>2808.5</v>
      </c>
      <c r="I66" s="230">
        <v>4703.6628149600001</v>
      </c>
      <c r="J66" s="308">
        <f>IFERROR(I66/H66*100,"")</f>
        <v>167.47953765212748</v>
      </c>
      <c r="K66" s="131">
        <v>2208.26720978</v>
      </c>
      <c r="L66" s="83">
        <f>IFERROR(I66-K66,"")</f>
        <v>2495.3956051800001</v>
      </c>
      <c r="M66" s="95">
        <f>IFERROR(IF(D66&gt;0,I66/D66*10,""),"")</f>
        <v>33.663199014533312</v>
      </c>
      <c r="N66" s="75">
        <f>IFERROR(IF(F66&gt;0,K66/F66*10,""),"")</f>
        <v>16.751396230370691</v>
      </c>
      <c r="O66" s="141">
        <f t="shared" si="2"/>
        <v>16.911802784162621</v>
      </c>
      <c r="P66" s="117"/>
      <c r="Q66" s="2" t="s">
        <v>160</v>
      </c>
    </row>
    <row r="67" spans="1:17" s="1" customFormat="1" ht="15.75" x14ac:dyDescent="0.2">
      <c r="A67" s="101">
        <f t="shared" si="1"/>
        <v>390.29607962</v>
      </c>
      <c r="B67" s="210" t="s">
        <v>38</v>
      </c>
      <c r="C67" s="206">
        <v>387.18450000000001</v>
      </c>
      <c r="D67" s="195">
        <v>390.29607962</v>
      </c>
      <c r="E67" s="230">
        <f t="shared" si="3"/>
        <v>100.80364260966024</v>
      </c>
      <c r="F67" s="230">
        <v>414.49964488000001</v>
      </c>
      <c r="G67" s="83">
        <f>IFERROR(D67-F67,"")</f>
        <v>-24.203565260000005</v>
      </c>
      <c r="H67" s="308">
        <v>663.00400000000002</v>
      </c>
      <c r="I67" s="230">
        <v>1479.5611704999999</v>
      </c>
      <c r="J67" s="308">
        <f>IFERROR(I67/H67*100,"")</f>
        <v>223.16021781165722</v>
      </c>
      <c r="K67" s="131">
        <v>778.72667308000007</v>
      </c>
      <c r="L67" s="83">
        <f>IFERROR(I67-K67,"")</f>
        <v>700.83449741999982</v>
      </c>
      <c r="M67" s="95">
        <f>IFERROR(IF(D67&gt;0,I67/D67*10,""),"")</f>
        <v>37.908686450054276</v>
      </c>
      <c r="N67" s="75">
        <f>IFERROR(IF(F67&gt;0,K67/F67*10,""),"")</f>
        <v>18.787149342563268</v>
      </c>
      <c r="O67" s="141">
        <f t="shared" si="2"/>
        <v>19.121537107491008</v>
      </c>
      <c r="P67" s="117"/>
      <c r="Q67" s="2" t="s">
        <v>160</v>
      </c>
    </row>
    <row r="68" spans="1:17" s="13" customFormat="1" ht="15.75" customHeight="1" x14ac:dyDescent="0.25">
      <c r="A68" s="101">
        <f t="shared" si="1"/>
        <v>2198.4144759600003</v>
      </c>
      <c r="B68" s="211" t="s">
        <v>138</v>
      </c>
      <c r="C68" s="209">
        <v>2183.09825</v>
      </c>
      <c r="D68" s="196">
        <v>2198.4144759600003</v>
      </c>
      <c r="E68" s="237">
        <f t="shared" si="3"/>
        <v>100.70158207309269</v>
      </c>
      <c r="F68" s="229">
        <v>2085.3981221600002</v>
      </c>
      <c r="G68" s="104">
        <f>IFERROR(D68-F68,"")</f>
        <v>113.01635380000016</v>
      </c>
      <c r="H68" s="315">
        <v>3635.9</v>
      </c>
      <c r="I68" s="319">
        <v>4671.2108746200001</v>
      </c>
      <c r="J68" s="351">
        <f>IFERROR(I68/H68*100,"")</f>
        <v>128.47467957369565</v>
      </c>
      <c r="K68" s="229">
        <v>2463.6884368199999</v>
      </c>
      <c r="L68" s="104">
        <f>IFERROR(I68-K68,"")</f>
        <v>2207.5224378000003</v>
      </c>
      <c r="M68" s="102">
        <f>IFERROR(IF(D68&gt;0,I68/D68*10,""),"")</f>
        <v>21.248090047169939</v>
      </c>
      <c r="N68" s="103">
        <f>IFERROR(IF(F68&gt;0,K68/F68*10,""),"")</f>
        <v>11.813995661740487</v>
      </c>
      <c r="O68" s="127">
        <f t="shared" si="2"/>
        <v>9.4340943854294519</v>
      </c>
      <c r="P68" s="158"/>
      <c r="Q68" s="160" t="s">
        <v>160</v>
      </c>
    </row>
    <row r="69" spans="1:17" s="1" customFormat="1" ht="15.75" x14ac:dyDescent="0.2">
      <c r="A69" s="101">
        <f t="shared" si="1"/>
        <v>762.3152719599999</v>
      </c>
      <c r="B69" s="210" t="s">
        <v>96</v>
      </c>
      <c r="C69" s="206">
        <v>750.26612999999998</v>
      </c>
      <c r="D69" s="195">
        <v>762.3152719599999</v>
      </c>
      <c r="E69" s="230">
        <f t="shared" ref="E69:E80" si="4">IFERROR(D69/C69*100,0)</f>
        <v>101.60598239454043</v>
      </c>
      <c r="F69" s="230">
        <v>735.6904357200001</v>
      </c>
      <c r="G69" s="83">
        <f>IFERROR(D69-F69,"")</f>
        <v>26.624836239999809</v>
      </c>
      <c r="H69" s="308">
        <v>1263.9000000000001</v>
      </c>
      <c r="I69" s="230">
        <v>1691.7399</v>
      </c>
      <c r="J69" s="308">
        <f>IFERROR(I69/H69*100,"")</f>
        <v>133.85077142178969</v>
      </c>
      <c r="K69" s="131">
        <v>805.79247936000002</v>
      </c>
      <c r="L69" s="83">
        <f>IFERROR(I69-K69,"")</f>
        <v>885.94742064000002</v>
      </c>
      <c r="M69" s="97">
        <f>IFERROR(IF(D69&gt;0,I69/D69*10,""),"")</f>
        <v>22.192129191513416</v>
      </c>
      <c r="N69" s="75">
        <f>IFERROR(IF(F69&gt;0,K69/F69*10,""),"")</f>
        <v>10.952874201380542</v>
      </c>
      <c r="O69" s="141">
        <f t="shared" si="2"/>
        <v>11.239254990132874</v>
      </c>
      <c r="P69" s="117"/>
      <c r="Q69" s="2" t="s">
        <v>160</v>
      </c>
    </row>
    <row r="70" spans="1:17" s="1" customFormat="1" ht="15.75" x14ac:dyDescent="0.2">
      <c r="A70" s="101">
        <f t="shared" ref="A70:A101" si="5">IF(OR(D70="",D70=0),"x",D70)</f>
        <v>141.63876400000001</v>
      </c>
      <c r="B70" s="212" t="s">
        <v>39</v>
      </c>
      <c r="C70" s="206">
        <v>146.4315</v>
      </c>
      <c r="D70" s="195">
        <v>141.63876400000001</v>
      </c>
      <c r="E70" s="230">
        <f t="shared" si="4"/>
        <v>96.726977460450797</v>
      </c>
      <c r="F70" s="230">
        <v>144.75298790000002</v>
      </c>
      <c r="G70" s="83">
        <f>IFERROR(D70-F70,"")</f>
        <v>-3.1142239000000131</v>
      </c>
      <c r="H70" s="308">
        <v>282.8</v>
      </c>
      <c r="I70" s="230">
        <v>409.44881062000002</v>
      </c>
      <c r="J70" s="308">
        <f>IFERROR(I70/H70*100,"")</f>
        <v>144.78387928571428</v>
      </c>
      <c r="K70" s="131">
        <v>234.88462232000001</v>
      </c>
      <c r="L70" s="83">
        <f>IFERROR(I70-K70,"")</f>
        <v>174.56418830000001</v>
      </c>
      <c r="M70" s="97">
        <f>IFERROR(IF(D70&gt;0,I70/D70*10,""),"")</f>
        <v>28.90796269727403</v>
      </c>
      <c r="N70" s="75">
        <f>IFERROR(IF(F70&gt;0,K70/F70*10,""),"")</f>
        <v>16.226581967500788</v>
      </c>
      <c r="O70" s="141">
        <f t="shared" ref="O70:O101" si="6">IFERROR(M70-N70,0)</f>
        <v>12.681380729773242</v>
      </c>
      <c r="P70" s="117"/>
      <c r="Q70" s="2" t="s">
        <v>160</v>
      </c>
    </row>
    <row r="71" spans="1:17" s="1" customFormat="1" ht="15.75" x14ac:dyDescent="0.2">
      <c r="A71" s="101">
        <f t="shared" si="5"/>
        <v>414.65408600000001</v>
      </c>
      <c r="B71" s="210" t="s">
        <v>40</v>
      </c>
      <c r="C71" s="206">
        <v>417.32175000000001</v>
      </c>
      <c r="D71" s="195">
        <v>414.65408600000001</v>
      </c>
      <c r="E71" s="230">
        <f t="shared" si="4"/>
        <v>99.360765644254101</v>
      </c>
      <c r="F71" s="230">
        <v>409.68453654000001</v>
      </c>
      <c r="G71" s="83">
        <f>IFERROR(D71-F71,"")</f>
        <v>4.9695494599999961</v>
      </c>
      <c r="H71" s="308">
        <v>838.3</v>
      </c>
      <c r="I71" s="230">
        <v>1160.4421259999999</v>
      </c>
      <c r="J71" s="308">
        <f>IFERROR(I71/H71*100,"")</f>
        <v>138.42802409638554</v>
      </c>
      <c r="K71" s="131">
        <v>717.76408914000001</v>
      </c>
      <c r="L71" s="83">
        <f>IFERROR(I71-K71,"")</f>
        <v>442.67803685999991</v>
      </c>
      <c r="M71" s="97">
        <f>IFERROR(IF(D71&gt;0,I71/D71*10,""),"")</f>
        <v>27.98578779710855</v>
      </c>
      <c r="N71" s="75">
        <f>IFERROR(IF(F71&gt;0,K71/F71*10,""),"")</f>
        <v>17.519921430325216</v>
      </c>
      <c r="O71" s="141">
        <f t="shared" si="6"/>
        <v>10.465866366783334</v>
      </c>
      <c r="P71" s="117"/>
      <c r="Q71" s="2" t="s">
        <v>160</v>
      </c>
    </row>
    <row r="72" spans="1:17" s="1" customFormat="1" ht="15.75" hidden="1" x14ac:dyDescent="0.2">
      <c r="A72" s="101" t="e">
        <f t="shared" si="5"/>
        <v>#VALUE!</v>
      </c>
      <c r="B72" s="210" t="s">
        <v>136</v>
      </c>
      <c r="C72" s="206">
        <v>417.32175000000001</v>
      </c>
      <c r="D72" s="195" t="e">
        <v>#VALUE!</v>
      </c>
      <c r="E72" s="230">
        <f t="shared" si="4"/>
        <v>0</v>
      </c>
      <c r="F72" s="230" t="e">
        <v>#VALUE!</v>
      </c>
      <c r="G72" s="83" t="str">
        <f>IFERROR(D72-F72,"")</f>
        <v/>
      </c>
      <c r="H72" s="308">
        <v>0</v>
      </c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6"/>
        <v>0</v>
      </c>
      <c r="P72" s="117"/>
      <c r="Q72" s="2" t="s">
        <v>160</v>
      </c>
    </row>
    <row r="73" spans="1:17" s="1" customFormat="1" ht="15.75" hidden="1" x14ac:dyDescent="0.2">
      <c r="A73" s="101" t="e">
        <f t="shared" si="5"/>
        <v>#VALUE!</v>
      </c>
      <c r="B73" s="210" t="s">
        <v>136</v>
      </c>
      <c r="C73" s="206"/>
      <c r="D73" s="195" t="e">
        <v>#VALUE!</v>
      </c>
      <c r="E73" s="230">
        <f t="shared" si="4"/>
        <v>0</v>
      </c>
      <c r="F73" s="230" t="e">
        <v>#VALUE!</v>
      </c>
      <c r="G73" s="83" t="str">
        <f>IFERROR(D73-F73,"")</f>
        <v/>
      </c>
      <c r="H73" s="308">
        <v>0</v>
      </c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6"/>
        <v>0</v>
      </c>
      <c r="P73" s="117"/>
      <c r="Q73" s="2" t="s">
        <v>160</v>
      </c>
    </row>
    <row r="74" spans="1:17" s="1" customFormat="1" ht="15.75" x14ac:dyDescent="0.2">
      <c r="A74" s="101">
        <f t="shared" si="5"/>
        <v>879.80635399999994</v>
      </c>
      <c r="B74" s="210" t="s">
        <v>41</v>
      </c>
      <c r="C74" s="206">
        <v>869.07887000000005</v>
      </c>
      <c r="D74" s="195">
        <v>879.80635399999994</v>
      </c>
      <c r="E74" s="230">
        <f t="shared" si="4"/>
        <v>101.23435103191495</v>
      </c>
      <c r="F74" s="230">
        <v>795.27016200000003</v>
      </c>
      <c r="G74" s="83">
        <f>IFERROR(D74-F74,"")</f>
        <v>84.536191999999915</v>
      </c>
      <c r="H74" s="308">
        <v>1250.9000000000001</v>
      </c>
      <c r="I74" s="230">
        <v>1409.5800380000001</v>
      </c>
      <c r="J74" s="308">
        <f>IFERROR(I74/H74*100,"")</f>
        <v>112.68526964585499</v>
      </c>
      <c r="K74" s="131">
        <v>705.24724600000002</v>
      </c>
      <c r="L74" s="83">
        <f>IFERROR(I74-K74,"")</f>
        <v>704.33279200000004</v>
      </c>
      <c r="M74" s="97">
        <f>IFERROR(IF(D74&gt;0,I74/D74*10,""),"")</f>
        <v>16.021480540478116</v>
      </c>
      <c r="N74" s="75">
        <f>IFERROR(IF(F74&gt;0,K74/F74*10,""),"")</f>
        <v>8.8680209531110261</v>
      </c>
      <c r="O74" s="141">
        <f t="shared" si="6"/>
        <v>7.1534595873670899</v>
      </c>
      <c r="P74" s="117"/>
      <c r="Q74" s="2" t="s">
        <v>160</v>
      </c>
    </row>
    <row r="75" spans="1:17" s="13" customFormat="1" ht="15.75" customHeight="1" x14ac:dyDescent="0.25">
      <c r="A75" s="101">
        <f t="shared" si="5"/>
        <v>5437.392254880001</v>
      </c>
      <c r="B75" s="208" t="s">
        <v>42</v>
      </c>
      <c r="C75" s="209">
        <v>5538.6163642000001</v>
      </c>
      <c r="D75" s="196">
        <v>5437.392254880001</v>
      </c>
      <c r="E75" s="237">
        <f t="shared" si="4"/>
        <v>98.172393560704393</v>
      </c>
      <c r="F75" s="231">
        <v>5438.1004487</v>
      </c>
      <c r="G75" s="98">
        <f>IFERROR(D75-F75,"")</f>
        <v>-0.70819381999899633</v>
      </c>
      <c r="H75" s="236">
        <v>9436.7088866666672</v>
      </c>
      <c r="I75" s="237">
        <v>11095.103911980001</v>
      </c>
      <c r="J75" s="351">
        <f>IFERROR(I75/H75*100,"")</f>
        <v>117.57387077666999</v>
      </c>
      <c r="K75" s="229">
        <v>10981.225939299999</v>
      </c>
      <c r="L75" s="82">
        <f>IFERROR(I75-K75,"")</f>
        <v>113.87797268000213</v>
      </c>
      <c r="M75" s="71">
        <f>IFERROR(IF(D75&gt;0,I75/D75*10,""),"")</f>
        <v>20.405193136511834</v>
      </c>
      <c r="N75" s="73">
        <f>IFERROR(IF(F75&gt;0,K75/F75*10,""),"")</f>
        <v>20.193128175712726</v>
      </c>
      <c r="O75" s="98">
        <f t="shared" si="6"/>
        <v>0.21206496079910764</v>
      </c>
      <c r="P75" s="158"/>
      <c r="Q75" s="160" t="s">
        <v>160</v>
      </c>
    </row>
    <row r="76" spans="1:17" s="1" customFormat="1" ht="15.75" x14ac:dyDescent="0.2">
      <c r="A76" s="101">
        <f t="shared" si="5"/>
        <v>0.42674519999999999</v>
      </c>
      <c r="B76" s="210" t="s">
        <v>139</v>
      </c>
      <c r="C76" s="206">
        <v>0.45200000000000001</v>
      </c>
      <c r="D76" s="195">
        <v>0.42674519999999999</v>
      </c>
      <c r="E76" s="230">
        <f t="shared" si="4"/>
        <v>94.412654867256634</v>
      </c>
      <c r="F76" s="230">
        <v>0.38915098000000004</v>
      </c>
      <c r="G76" s="84">
        <f>IFERROR(D76-F76,"")</f>
        <v>3.7594219999999956E-2</v>
      </c>
      <c r="H76" s="309">
        <v>0.39</v>
      </c>
      <c r="I76" s="230">
        <v>0.86365099999999995</v>
      </c>
      <c r="J76" s="308">
        <f>IFERROR(I76/H76*100,"")</f>
        <v>221.44897435897434</v>
      </c>
      <c r="K76" s="131">
        <v>0.76915742000000009</v>
      </c>
      <c r="L76" s="84">
        <f>IFERROR(I76-K76,"")</f>
        <v>9.4493579999999855E-2</v>
      </c>
      <c r="M76" s="97">
        <f>IFERROR(IF(D76&gt;0,I76/D76*10,""),"")</f>
        <v>20.238095238095237</v>
      </c>
      <c r="N76" s="75">
        <f>IFERROR(IF(F76&gt;0,K76/F76*10,""),"")</f>
        <v>19.765013054830288</v>
      </c>
      <c r="O76" s="141">
        <f t="shared" si="6"/>
        <v>0.47308218326494966</v>
      </c>
      <c r="P76" s="117"/>
      <c r="Q76" s="2" t="s">
        <v>160</v>
      </c>
    </row>
    <row r="77" spans="1:17" s="1" customFormat="1" ht="15.75" x14ac:dyDescent="0.2">
      <c r="A77" s="101">
        <f t="shared" si="5"/>
        <v>4.5722700000000005</v>
      </c>
      <c r="B77" s="210" t="s">
        <v>140</v>
      </c>
      <c r="C77" s="206">
        <v>7.4200999999999997</v>
      </c>
      <c r="D77" s="195">
        <v>4.5722700000000005</v>
      </c>
      <c r="E77" s="230">
        <f t="shared" si="4"/>
        <v>61.620059028854065</v>
      </c>
      <c r="F77" s="230">
        <v>5.9276940399999996</v>
      </c>
      <c r="G77" s="84">
        <f>IFERROR(D77-F77,"")</f>
        <v>-1.3554240399999991</v>
      </c>
      <c r="H77" s="309">
        <v>0</v>
      </c>
      <c r="I77" s="230">
        <v>4.9278909999999998</v>
      </c>
      <c r="J77" s="308" t="str">
        <f>IFERROR(I77/H77*100,"")</f>
        <v/>
      </c>
      <c r="K77" s="131">
        <v>9.1150742600000019</v>
      </c>
      <c r="L77" s="84">
        <f>IFERROR(I77-K77,"")</f>
        <v>-4.1871832600000021</v>
      </c>
      <c r="M77" s="97">
        <f>IFERROR(IF(D77&gt;0,I77/D77*10,""),"")</f>
        <v>10.777777777777777</v>
      </c>
      <c r="N77" s="75">
        <f>IFERROR(IF(F77&gt;0,K77/F77*10,""),"")</f>
        <v>15.377099760027431</v>
      </c>
      <c r="O77" s="141">
        <f t="shared" si="6"/>
        <v>-4.5993219822496538</v>
      </c>
      <c r="P77" s="117"/>
      <c r="Q77" s="2" t="s">
        <v>160</v>
      </c>
    </row>
    <row r="78" spans="1:17" s="1" customFormat="1" ht="15.75" x14ac:dyDescent="0.2">
      <c r="A78" s="101">
        <f t="shared" si="5"/>
        <v>46.264259980000006</v>
      </c>
      <c r="B78" s="210" t="s">
        <v>141</v>
      </c>
      <c r="C78" s="206">
        <v>49.825000000000003</v>
      </c>
      <c r="D78" s="195">
        <v>46.264259980000006</v>
      </c>
      <c r="E78" s="230">
        <f t="shared" si="4"/>
        <v>92.853507235323633</v>
      </c>
      <c r="F78" s="230">
        <v>33.776882580000006</v>
      </c>
      <c r="G78" s="83">
        <f>IFERROR(D78-F78,"")</f>
        <v>12.4873774</v>
      </c>
      <c r="H78" s="308">
        <v>85.2</v>
      </c>
      <c r="I78" s="230">
        <v>100.3054432</v>
      </c>
      <c r="J78" s="308">
        <f>IFERROR(I78/H78*100,"")</f>
        <v>117.72939342723004</v>
      </c>
      <c r="K78" s="131">
        <v>84.0840453</v>
      </c>
      <c r="L78" s="83">
        <f>IFERROR(I78-K78,"")</f>
        <v>16.221397899999999</v>
      </c>
      <c r="M78" s="97">
        <f>IFERROR(IF(D78&gt;0,I78/D78*10,""),"")</f>
        <v>21.680978630883093</v>
      </c>
      <c r="N78" s="75">
        <f>IFERROR(IF(F78&gt;0,K78/F78*10,""),"")</f>
        <v>24.89396263875101</v>
      </c>
      <c r="O78" s="141">
        <f t="shared" si="6"/>
        <v>-3.2129840078679166</v>
      </c>
      <c r="P78" s="117"/>
      <c r="Q78" s="2" t="s">
        <v>160</v>
      </c>
    </row>
    <row r="79" spans="1:17" s="1" customFormat="1" ht="15.75" x14ac:dyDescent="0.2">
      <c r="A79" s="101">
        <f t="shared" si="5"/>
        <v>1878.5933340000001</v>
      </c>
      <c r="B79" s="210" t="s">
        <v>43</v>
      </c>
      <c r="C79" s="206">
        <v>1863.5107542000001</v>
      </c>
      <c r="D79" s="195">
        <v>1878.5933340000001</v>
      </c>
      <c r="E79" s="230">
        <f t="shared" si="4"/>
        <v>100.80936371126417</v>
      </c>
      <c r="F79" s="230">
        <v>1821.9987920000001</v>
      </c>
      <c r="G79" s="83">
        <f>IFERROR(D79-F79,"")</f>
        <v>56.594542000000047</v>
      </c>
      <c r="H79" s="308">
        <v>2402.9</v>
      </c>
      <c r="I79" s="230">
        <v>3220.4021699999998</v>
      </c>
      <c r="J79" s="308">
        <f>IFERROR(I79/H79*100,"")</f>
        <v>134.02148112697157</v>
      </c>
      <c r="K79" s="131">
        <v>3221.824654</v>
      </c>
      <c r="L79" s="83">
        <f>IFERROR(I79-K79,"")</f>
        <v>-1.4224840000001677</v>
      </c>
      <c r="M79" s="97">
        <f>IFERROR(IF(D79&gt;0,I79/D79*10,""),"")</f>
        <v>17.142625344799608</v>
      </c>
      <c r="N79" s="75">
        <f>IFERROR(IF(F79&gt;0,K79/F79*10,""),"")</f>
        <v>17.682913227749275</v>
      </c>
      <c r="O79" s="141">
        <f t="shared" si="6"/>
        <v>-0.54028788294966645</v>
      </c>
      <c r="P79" s="117"/>
      <c r="Q79" s="2" t="s">
        <v>160</v>
      </c>
    </row>
    <row r="80" spans="1:17" s="1" customFormat="1" ht="15.75" x14ac:dyDescent="0.2">
      <c r="A80" s="101">
        <f t="shared" si="5"/>
        <v>518.40194048000012</v>
      </c>
      <c r="B80" s="210" t="s">
        <v>44</v>
      </c>
      <c r="C80" s="206">
        <v>593.70006000000001</v>
      </c>
      <c r="D80" s="195">
        <v>518.40194048000012</v>
      </c>
      <c r="E80" s="230">
        <f t="shared" si="4"/>
        <v>87.317144700979171</v>
      </c>
      <c r="F80" s="230">
        <v>549.22818482000002</v>
      </c>
      <c r="G80" s="83">
        <f>IFERROR(D80-F80,"")</f>
        <v>-30.826244339999903</v>
      </c>
      <c r="H80" s="308">
        <v>1597.9188866666666</v>
      </c>
      <c r="I80" s="230">
        <v>1782.2261393599999</v>
      </c>
      <c r="J80" s="308">
        <f>IFERROR(I80/H80*100,"")</f>
        <v>111.53420578674096</v>
      </c>
      <c r="K80" s="131">
        <v>1734.97731724</v>
      </c>
      <c r="L80" s="83">
        <f>IFERROR(I80-K80,"")</f>
        <v>47.248822119999886</v>
      </c>
      <c r="M80" s="97">
        <f>IFERROR(IF(D80&gt;0,I80/D80*10,""),"")</f>
        <v>34.379233567486189</v>
      </c>
      <c r="N80" s="75">
        <f>IFERROR(IF(F80&gt;0,K80/F80*10,""),"")</f>
        <v>31.58937150701049</v>
      </c>
      <c r="O80" s="141">
        <f t="shared" si="6"/>
        <v>2.7898620604756985</v>
      </c>
      <c r="P80" s="117"/>
      <c r="Q80" s="2" t="s">
        <v>160</v>
      </c>
    </row>
    <row r="81" spans="1:17" s="1" customFormat="1" ht="15.75" hidden="1" x14ac:dyDescent="0.2">
      <c r="A81" s="101" t="e">
        <f t="shared" si="5"/>
        <v>#VALUE!</v>
      </c>
      <c r="B81" s="210" t="s">
        <v>136</v>
      </c>
      <c r="D81" s="195" t="e">
        <v>#VALUE!</v>
      </c>
      <c r="E81" s="230">
        <f>IFERROR(D81/C76*100,0)</f>
        <v>0</v>
      </c>
      <c r="F81" s="230" t="e">
        <v>#VALUE!</v>
      </c>
      <c r="G81" s="83" t="str">
        <f>IFERROR(D81-F81,"")</f>
        <v/>
      </c>
      <c r="H81" s="308">
        <v>0</v>
      </c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6"/>
        <v>0</v>
      </c>
      <c r="P81" s="117"/>
      <c r="Q81" s="2" t="s">
        <v>160</v>
      </c>
    </row>
    <row r="82" spans="1:17" s="1" customFormat="1" ht="15.75" hidden="1" x14ac:dyDescent="0.2">
      <c r="A82" s="101" t="e">
        <f t="shared" si="5"/>
        <v>#VALUE!</v>
      </c>
      <c r="B82" s="210" t="s">
        <v>136</v>
      </c>
      <c r="C82" s="206"/>
      <c r="D82" s="195" t="e">
        <v>#VALUE!</v>
      </c>
      <c r="E82" s="230">
        <f t="shared" ref="E82:E101" si="7">IFERROR(D82/C82*100,0)</f>
        <v>0</v>
      </c>
      <c r="F82" s="230" t="e">
        <v>#VALUE!</v>
      </c>
      <c r="G82" s="83" t="str">
        <f>IFERROR(D82-F82,"")</f>
        <v/>
      </c>
      <c r="H82" s="308">
        <v>0</v>
      </c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6"/>
        <v>0</v>
      </c>
      <c r="P82" s="117"/>
      <c r="Q82" s="2" t="s">
        <v>160</v>
      </c>
    </row>
    <row r="83" spans="1:17" s="1" customFormat="1" ht="15.75" x14ac:dyDescent="0.2">
      <c r="A83" s="101">
        <f t="shared" si="5"/>
        <v>180.9247239</v>
      </c>
      <c r="B83" s="210" t="s">
        <v>45</v>
      </c>
      <c r="C83" s="206">
        <v>234.321</v>
      </c>
      <c r="D83" s="195">
        <v>180.9247239</v>
      </c>
      <c r="E83" s="230">
        <f t="shared" si="7"/>
        <v>77.212338586810404</v>
      </c>
      <c r="F83" s="230">
        <v>231.00632129999997</v>
      </c>
      <c r="G83" s="83">
        <f>IFERROR(D83-F83,"")</f>
        <v>-50.081597399999964</v>
      </c>
      <c r="H83" s="308">
        <v>517.79999999999995</v>
      </c>
      <c r="I83" s="230">
        <v>401.13642376000001</v>
      </c>
      <c r="J83" s="308">
        <f>IFERROR(I83/H83*100,"")</f>
        <v>77.469375001931269</v>
      </c>
      <c r="K83" s="131">
        <v>505.02652663999999</v>
      </c>
      <c r="L83" s="83">
        <f>IFERROR(I83-K83,"")</f>
        <v>-103.89010287999997</v>
      </c>
      <c r="M83" s="97">
        <f>IFERROR(IF(D83&gt;0,I83/D83*10,""),"")</f>
        <v>22.171454244236656</v>
      </c>
      <c r="N83" s="75">
        <f>IFERROR(IF(F83&gt;0,K83/F83*10,""),"")</f>
        <v>21.86202194805481</v>
      </c>
      <c r="O83" s="141">
        <f t="shared" si="6"/>
        <v>0.30943229618184631</v>
      </c>
      <c r="P83" s="117"/>
      <c r="Q83" s="2" t="s">
        <v>160</v>
      </c>
    </row>
    <row r="84" spans="1:17" s="1" customFormat="1" ht="15.75" hidden="1" x14ac:dyDescent="0.2">
      <c r="A84" s="101" t="e">
        <f t="shared" si="5"/>
        <v>#VALUE!</v>
      </c>
      <c r="B84" s="210" t="s">
        <v>136</v>
      </c>
      <c r="C84" s="206"/>
      <c r="D84" s="195" t="e">
        <v>#VALUE!</v>
      </c>
      <c r="E84" s="230">
        <f t="shared" si="7"/>
        <v>0</v>
      </c>
      <c r="F84" s="230" t="e">
        <v>#VALUE!</v>
      </c>
      <c r="G84" s="83" t="str">
        <f>IFERROR(D84-F84,"")</f>
        <v/>
      </c>
      <c r="H84" s="308">
        <v>0</v>
      </c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6"/>
        <v>0</v>
      </c>
      <c r="P84" s="117"/>
      <c r="Q84" s="2" t="s">
        <v>160</v>
      </c>
    </row>
    <row r="85" spans="1:17" s="1" customFormat="1" ht="15.75" x14ac:dyDescent="0.2">
      <c r="A85" s="101">
        <f t="shared" si="5"/>
        <v>328.22700634</v>
      </c>
      <c r="B85" s="210" t="s">
        <v>46</v>
      </c>
      <c r="C85" s="206">
        <v>333.07391999999999</v>
      </c>
      <c r="D85" s="195">
        <v>328.22700634</v>
      </c>
      <c r="E85" s="230">
        <f t="shared" si="7"/>
        <v>98.544793402017191</v>
      </c>
      <c r="F85" s="230">
        <v>321.35640862000002</v>
      </c>
      <c r="G85" s="83">
        <f>IFERROR(D85-F85,"")</f>
        <v>6.8705977199999779</v>
      </c>
      <c r="H85" s="308">
        <v>703.8</v>
      </c>
      <c r="I85" s="230">
        <v>1091.5867879800001</v>
      </c>
      <c r="J85" s="308">
        <f>IFERROR(I85/H85*100,"")</f>
        <v>155.09900369138961</v>
      </c>
      <c r="K85" s="131">
        <v>899.55856040000003</v>
      </c>
      <c r="L85" s="83">
        <f>IFERROR(I85-K85,"")</f>
        <v>192.02822758000002</v>
      </c>
      <c r="M85" s="97">
        <f>IFERROR(IF(D85&gt;0,I85/D85*10,""),"")</f>
        <v>33.257068032033288</v>
      </c>
      <c r="N85" s="75">
        <f>IFERROR(IF(F85&gt;0,K85/F85*10,""),"")</f>
        <v>27.992550833604717</v>
      </c>
      <c r="O85" s="141">
        <f t="shared" si="6"/>
        <v>5.264517198428571</v>
      </c>
      <c r="P85" s="117"/>
      <c r="Q85" s="2" t="s">
        <v>160</v>
      </c>
    </row>
    <row r="86" spans="1:17" s="1" customFormat="1" ht="15.75" x14ac:dyDescent="0.2">
      <c r="A86" s="101">
        <f t="shared" si="5"/>
        <v>956.15615058000003</v>
      </c>
      <c r="B86" s="210" t="s">
        <v>47</v>
      </c>
      <c r="C86" s="206">
        <v>941.04268000000002</v>
      </c>
      <c r="D86" s="195">
        <v>956.15615058000003</v>
      </c>
      <c r="E86" s="230">
        <f t="shared" si="7"/>
        <v>101.60603455095149</v>
      </c>
      <c r="F86" s="230">
        <v>910.5320084</v>
      </c>
      <c r="G86" s="83">
        <f>IFERROR(D86-F86,"")</f>
        <v>45.624142180000035</v>
      </c>
      <c r="H86" s="308">
        <v>1802</v>
      </c>
      <c r="I86" s="230">
        <v>2148.7332062</v>
      </c>
      <c r="J86" s="308">
        <f>IFERROR(I86/H86*100,"")</f>
        <v>119.24157637069924</v>
      </c>
      <c r="K86" s="131">
        <v>2056.3327098</v>
      </c>
      <c r="L86" s="83">
        <f>IFERROR(I86-K86,"")</f>
        <v>92.400496400000065</v>
      </c>
      <c r="M86" s="97">
        <f>IFERROR(IF(D86&gt;0,I86/D86*10,""),"")</f>
        <v>22.472618148161136</v>
      </c>
      <c r="N86" s="75">
        <f>IFERROR(IF(F86&gt;0,K86/F86*10,""),"")</f>
        <v>22.583859664784519</v>
      </c>
      <c r="O86" s="141">
        <f t="shared" si="6"/>
        <v>-0.11124151662338377</v>
      </c>
      <c r="P86" s="117"/>
      <c r="Q86" s="2" t="s">
        <v>160</v>
      </c>
    </row>
    <row r="87" spans="1:17" s="1" customFormat="1" ht="15.75" x14ac:dyDescent="0.2">
      <c r="A87" s="101">
        <f t="shared" si="5"/>
        <v>1422.81828374</v>
      </c>
      <c r="B87" s="210" t="s">
        <v>48</v>
      </c>
      <c r="C87" s="206">
        <v>1409.6893500000001</v>
      </c>
      <c r="D87" s="195">
        <v>1422.81828374</v>
      </c>
      <c r="E87" s="230">
        <f t="shared" si="7"/>
        <v>100.93133524347047</v>
      </c>
      <c r="F87" s="230">
        <v>1463.97379404</v>
      </c>
      <c r="G87" s="83">
        <f>IFERROR(D87-F87,"")</f>
        <v>-41.15551030000006</v>
      </c>
      <c r="H87" s="308">
        <v>2060.5</v>
      </c>
      <c r="I87" s="230">
        <v>2039.1287818800001</v>
      </c>
      <c r="J87" s="308">
        <f>IFERROR(I87/H87*100,"")</f>
        <v>98.962813971366188</v>
      </c>
      <c r="K87" s="131">
        <v>2187.7112999199999</v>
      </c>
      <c r="L87" s="83">
        <f>IFERROR(I87-K87,"")</f>
        <v>-148.58251803999974</v>
      </c>
      <c r="M87" s="97">
        <f>IFERROR(IF(D87&gt;0,I87/D87*10,""),"")</f>
        <v>14.331617784106449</v>
      </c>
      <c r="N87" s="75">
        <f>IFERROR(IF(F87&gt;0,K87/F87*10,""),"")</f>
        <v>14.943650691196904</v>
      </c>
      <c r="O87" s="141">
        <f t="shared" si="6"/>
        <v>-0.61203290709045532</v>
      </c>
      <c r="P87" s="117"/>
      <c r="Q87" s="2" t="s">
        <v>160</v>
      </c>
    </row>
    <row r="88" spans="1:17" s="1" customFormat="1" ht="15.75" x14ac:dyDescent="0.2">
      <c r="A88" s="101">
        <f t="shared" si="5"/>
        <v>101.00754066</v>
      </c>
      <c r="B88" s="205" t="s">
        <v>49</v>
      </c>
      <c r="C88" s="206">
        <v>105.58150000000001</v>
      </c>
      <c r="D88" s="195">
        <v>101.00754066</v>
      </c>
      <c r="E88" s="230">
        <f t="shared" si="7"/>
        <v>95.667840161391908</v>
      </c>
      <c r="F88" s="230">
        <v>99.911211919999985</v>
      </c>
      <c r="G88" s="83">
        <f>IFERROR(D88-F88,"")</f>
        <v>1.0963287400000183</v>
      </c>
      <c r="H88" s="308">
        <v>266.2</v>
      </c>
      <c r="I88" s="230">
        <v>305.7934176</v>
      </c>
      <c r="J88" s="308">
        <f>IFERROR(I88/H88*100,"")</f>
        <v>114.87356033057851</v>
      </c>
      <c r="K88" s="131">
        <v>281.82659432000003</v>
      </c>
      <c r="L88" s="83">
        <f>IFERROR(I88-K88,"")</f>
        <v>23.966823279999971</v>
      </c>
      <c r="M88" s="95">
        <f>IFERROR(IF(D88&gt;0,I88/D88*10,""),"")</f>
        <v>30.274315719588376</v>
      </c>
      <c r="N88" s="75">
        <f>IFERROR(IF(F88&gt;0,K88/F88*10,""),"")</f>
        <v>28.207704511247616</v>
      </c>
      <c r="O88" s="141">
        <f t="shared" si="6"/>
        <v>2.0666112083407597</v>
      </c>
      <c r="P88" s="117"/>
      <c r="Q88" s="2" t="s">
        <v>160</v>
      </c>
    </row>
    <row r="89" spans="1:17" s="13" customFormat="1" ht="15.75" x14ac:dyDescent="0.25">
      <c r="A89" s="101">
        <f t="shared" si="5"/>
        <v>176.70634759800004</v>
      </c>
      <c r="B89" s="208" t="s">
        <v>50</v>
      </c>
      <c r="C89" s="209">
        <v>190.75572</v>
      </c>
      <c r="D89" s="196">
        <v>176.70634759800004</v>
      </c>
      <c r="E89" s="237">
        <f t="shared" si="7"/>
        <v>92.634888011746142</v>
      </c>
      <c r="F89" s="231">
        <v>171.43167532000004</v>
      </c>
      <c r="G89" s="98">
        <f>IFERROR(D89-F89,"")</f>
        <v>5.274672277999997</v>
      </c>
      <c r="H89" s="236">
        <v>345.01299999999998</v>
      </c>
      <c r="I89" s="237">
        <v>349.27773741999999</v>
      </c>
      <c r="J89" s="351">
        <f>IFERROR(I89/H89*100,"")</f>
        <v>101.23610919588538</v>
      </c>
      <c r="K89" s="231">
        <v>339.99704538000003</v>
      </c>
      <c r="L89" s="98">
        <f>IFERROR(I89-K89,"")</f>
        <v>9.2806920399999626</v>
      </c>
      <c r="M89" s="71">
        <f>IFERROR(IF(D89&gt;0,I89/D89*10,""),"")</f>
        <v>19.765998345152436</v>
      </c>
      <c r="N89" s="73">
        <f>IFERROR(IF(F89&gt;0,K89/F89*10,""),"")</f>
        <v>19.832801887127935</v>
      </c>
      <c r="O89" s="98">
        <f t="shared" si="6"/>
        <v>-6.6803541975499314E-2</v>
      </c>
      <c r="P89" s="158"/>
      <c r="Q89" s="160" t="s">
        <v>160</v>
      </c>
    </row>
    <row r="90" spans="1:17" s="1" customFormat="1" ht="15.75" x14ac:dyDescent="0.2">
      <c r="A90" s="101">
        <f t="shared" si="5"/>
        <v>31.683798979999999</v>
      </c>
      <c r="B90" s="210" t="s">
        <v>97</v>
      </c>
      <c r="C90" s="206">
        <v>37.995040000000003</v>
      </c>
      <c r="D90" s="195">
        <v>31.683798979999999</v>
      </c>
      <c r="E90" s="230">
        <f t="shared" si="7"/>
        <v>83.389302866900522</v>
      </c>
      <c r="F90" s="230">
        <v>27.546402660000002</v>
      </c>
      <c r="G90" s="84">
        <f>IFERROR(D90-F90,"")</f>
        <v>4.137396319999997</v>
      </c>
      <c r="H90" s="309">
        <v>66.3</v>
      </c>
      <c r="I90" s="230">
        <v>59.354160959999994</v>
      </c>
      <c r="J90" s="308">
        <f>IFERROR(I90/H90*100,"")</f>
        <v>89.523621357466055</v>
      </c>
      <c r="K90" s="131">
        <v>51.170813719999998</v>
      </c>
      <c r="L90" s="84">
        <f>IFERROR(I90-K90,"")</f>
        <v>8.1833472399999962</v>
      </c>
      <c r="M90" s="97">
        <f>IFERROR(IF(D90&gt;0,I90/D90*10,""),"")</f>
        <v>18.733284161241702</v>
      </c>
      <c r="N90" s="75">
        <f>IFERROR(IF(F90&gt;0,K90/F90*10,""),"")</f>
        <v>18.576223673047839</v>
      </c>
      <c r="O90" s="141">
        <f t="shared" si="6"/>
        <v>0.15706048819386353</v>
      </c>
      <c r="P90" s="117"/>
      <c r="Q90" s="2" t="s">
        <v>160</v>
      </c>
    </row>
    <row r="91" spans="1:17" s="1" customFormat="1" ht="15.75" x14ac:dyDescent="0.2">
      <c r="A91" s="101">
        <f t="shared" si="5"/>
        <v>1.74965532</v>
      </c>
      <c r="B91" s="210" t="s">
        <v>98</v>
      </c>
      <c r="C91" s="206">
        <v>1.76728</v>
      </c>
      <c r="D91" s="195">
        <v>1.74965532</v>
      </c>
      <c r="E91" s="230">
        <f t="shared" si="7"/>
        <v>99.002722828301131</v>
      </c>
      <c r="F91" s="230">
        <v>1.2812516599999999</v>
      </c>
      <c r="G91" s="83">
        <f>IFERROR(D91-F91,"")</f>
        <v>0.46840366000000011</v>
      </c>
      <c r="H91" s="308">
        <v>1.845</v>
      </c>
      <c r="I91" s="230">
        <v>1.5748930000000001</v>
      </c>
      <c r="J91" s="308">
        <f>IFERROR(I91/H91*100,"")</f>
        <v>85.36005420054201</v>
      </c>
      <c r="K91" s="131">
        <v>1.1684689999999998</v>
      </c>
      <c r="L91" s="83">
        <f>IFERROR(I91-K91,"")</f>
        <v>0.40642400000000034</v>
      </c>
      <c r="M91" s="97">
        <f>IFERROR(IF(D91&gt;0,I91/D91*10,""),"")</f>
        <v>9.0011614401858306</v>
      </c>
      <c r="N91" s="75">
        <f>IFERROR(IF(F91&gt;0,K91/F91*10,""),"")</f>
        <v>9.1197462331482946</v>
      </c>
      <c r="O91" s="141">
        <f t="shared" si="6"/>
        <v>-0.11858479296246394</v>
      </c>
      <c r="P91" s="117"/>
      <c r="Q91" s="2" t="s">
        <v>160</v>
      </c>
    </row>
    <row r="92" spans="1:17" s="1" customFormat="1" ht="15.75" x14ac:dyDescent="0.2">
      <c r="A92" s="101">
        <f t="shared" si="5"/>
        <v>47.087268580000007</v>
      </c>
      <c r="B92" s="210" t="s">
        <v>61</v>
      </c>
      <c r="C92" s="206">
        <v>55.465899999999998</v>
      </c>
      <c r="D92" s="195">
        <v>47.087268580000007</v>
      </c>
      <c r="E92" s="230">
        <f t="shared" si="7"/>
        <v>84.894085519210918</v>
      </c>
      <c r="F92" s="230">
        <v>33.412117040000005</v>
      </c>
      <c r="G92" s="83">
        <f>IFERROR(D92-F92,"")</f>
        <v>13.675151540000002</v>
      </c>
      <c r="H92" s="308">
        <v>80.067999999999998</v>
      </c>
      <c r="I92" s="230">
        <v>79.21305366</v>
      </c>
      <c r="J92" s="308">
        <f>IFERROR(I92/H92*100,"")</f>
        <v>98.932224684018593</v>
      </c>
      <c r="K92" s="131">
        <v>50.771502140000003</v>
      </c>
      <c r="L92" s="83">
        <f>IFERROR(I92-K92,"")</f>
        <v>28.441551519999997</v>
      </c>
      <c r="M92" s="97">
        <f>IFERROR(IF(D92&gt;0,I92/D92*10,""),"")</f>
        <v>16.822605355717151</v>
      </c>
      <c r="N92" s="75">
        <f>IFERROR(IF(F92&gt;0,K92/F92*10,""),"")</f>
        <v>15.195535822892589</v>
      </c>
      <c r="O92" s="141">
        <f t="shared" si="6"/>
        <v>1.6270695328245619</v>
      </c>
      <c r="P92" s="117"/>
      <c r="Q92" s="2" t="s">
        <v>160</v>
      </c>
    </row>
    <row r="93" spans="1:17" s="1" customFormat="1" ht="15.75" hidden="1" x14ac:dyDescent="0.2">
      <c r="A93" s="101" t="e">
        <f t="shared" si="5"/>
        <v>#VALUE!</v>
      </c>
      <c r="B93" s="210" t="s">
        <v>136</v>
      </c>
      <c r="C93" s="206"/>
      <c r="D93" s="195" t="e">
        <v>#VALUE!</v>
      </c>
      <c r="E93" s="230">
        <f t="shared" si="7"/>
        <v>0</v>
      </c>
      <c r="F93" s="230" t="e">
        <v>#VALUE!</v>
      </c>
      <c r="G93" s="84" t="str">
        <f>IFERROR(D93-F93,"")</f>
        <v/>
      </c>
      <c r="H93" s="309">
        <v>0</v>
      </c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6"/>
        <v>0</v>
      </c>
      <c r="P93" s="117"/>
      <c r="Q93" s="2" t="s">
        <v>160</v>
      </c>
    </row>
    <row r="94" spans="1:17" s="1" customFormat="1" ht="15.75" x14ac:dyDescent="0.2">
      <c r="A94" s="101">
        <f t="shared" si="5"/>
        <v>11.99154012</v>
      </c>
      <c r="B94" s="210" t="s">
        <v>51</v>
      </c>
      <c r="C94" s="206">
        <v>12.119199999999999</v>
      </c>
      <c r="D94" s="195">
        <v>11.99154012</v>
      </c>
      <c r="E94" s="230">
        <f t="shared" si="7"/>
        <v>98.946631130767713</v>
      </c>
      <c r="F94" s="230">
        <v>8.8712198600000001</v>
      </c>
      <c r="G94" s="83">
        <f>IFERROR(D94-F94,"")</f>
        <v>3.1203202599999997</v>
      </c>
      <c r="H94" s="308">
        <v>19.900000000000002</v>
      </c>
      <c r="I94" s="230">
        <v>21.43581782</v>
      </c>
      <c r="J94" s="308">
        <f>IFERROR(I94/H94*100,"")</f>
        <v>107.71767748743717</v>
      </c>
      <c r="K94" s="131">
        <v>18.04624166</v>
      </c>
      <c r="L94" s="83">
        <f>IFERROR(I94-K94,"")</f>
        <v>3.3895761600000007</v>
      </c>
      <c r="M94" s="97">
        <f>IFERROR(IF(D94&gt;0,I94/D94*10,""),"")</f>
        <v>17.875783765463481</v>
      </c>
      <c r="N94" s="75">
        <f>IFERROR(IF(F94&gt;0,K94/F94*10,""),"")</f>
        <v>20.342457908601531</v>
      </c>
      <c r="O94" s="141">
        <f t="shared" si="6"/>
        <v>-2.4666741431380501</v>
      </c>
      <c r="P94" s="117"/>
      <c r="Q94" s="2" t="s">
        <v>160</v>
      </c>
    </row>
    <row r="95" spans="1:17" s="1" customFormat="1" ht="15.75" x14ac:dyDescent="0.2">
      <c r="A95" s="101">
        <f t="shared" si="5"/>
        <v>1.649370198</v>
      </c>
      <c r="B95" s="210" t="s">
        <v>52</v>
      </c>
      <c r="C95" s="206">
        <v>1.6233</v>
      </c>
      <c r="D95" s="195">
        <v>1.649370198</v>
      </c>
      <c r="E95" s="230">
        <f t="shared" si="7"/>
        <v>101.60599999999999</v>
      </c>
      <c r="F95" s="230">
        <v>1.73644654</v>
      </c>
      <c r="G95" s="83">
        <f>IFERROR(D95-F95,"")</f>
        <v>-8.7076342000000029E-2</v>
      </c>
      <c r="H95" s="308">
        <v>2.9</v>
      </c>
      <c r="I95" s="230">
        <v>3.1223523800000001</v>
      </c>
      <c r="J95" s="308">
        <f>IFERROR(I95/H95*100,"")</f>
        <v>107.66732344827588</v>
      </c>
      <c r="K95" s="131">
        <v>3.4576521799999997</v>
      </c>
      <c r="L95" s="83">
        <f>IFERROR(I95-K95,"")</f>
        <v>-0.33529979999999959</v>
      </c>
      <c r="M95" s="97">
        <f>IFERROR(IF(D95&gt;0,I95/D95*10,""),"")</f>
        <v>18.93057352307029</v>
      </c>
      <c r="N95" s="75">
        <f>IFERROR(IF(F95&gt;0,K95/F95*10,""),"")</f>
        <v>19.912229373902864</v>
      </c>
      <c r="O95" s="141">
        <f t="shared" si="6"/>
        <v>-0.98165585083257412</v>
      </c>
      <c r="P95" s="117"/>
      <c r="Q95" s="2" t="s">
        <v>160</v>
      </c>
    </row>
    <row r="96" spans="1:17" s="1" customFormat="1" ht="15.75" x14ac:dyDescent="0.2">
      <c r="A96" s="101">
        <f t="shared" si="5"/>
        <v>80.8021715</v>
      </c>
      <c r="B96" s="210" t="s">
        <v>53</v>
      </c>
      <c r="C96" s="206">
        <v>80.040000000000006</v>
      </c>
      <c r="D96" s="195">
        <v>80.8021715</v>
      </c>
      <c r="E96" s="230">
        <f t="shared" si="7"/>
        <v>100.95223825587205</v>
      </c>
      <c r="F96" s="230">
        <v>97.512294260000004</v>
      </c>
      <c r="G96" s="83">
        <f>IFERROR(D96-F96,"")</f>
        <v>-16.710122760000004</v>
      </c>
      <c r="H96" s="308">
        <v>171.3</v>
      </c>
      <c r="I96" s="230">
        <v>182.60833532000001</v>
      </c>
      <c r="J96" s="308">
        <f>IFERROR(I96/H96*100,"")</f>
        <v>106.6014800467017</v>
      </c>
      <c r="K96" s="131">
        <v>213.69469101999999</v>
      </c>
      <c r="L96" s="83">
        <f>IFERROR(I96-K96,"")</f>
        <v>-31.086355699999984</v>
      </c>
      <c r="M96" s="97">
        <f>IFERROR(IF(D96&gt;0,I96/D96*10,""),"")</f>
        <v>22.599434140207482</v>
      </c>
      <c r="N96" s="75">
        <f>IFERROR(IF(F96&gt;0,K96/F96*10,""),"")</f>
        <v>21.914640881099498</v>
      </c>
      <c r="O96" s="141">
        <f t="shared" si="6"/>
        <v>0.68479325910798394</v>
      </c>
      <c r="P96" s="117"/>
      <c r="Q96" s="2" t="s">
        <v>160</v>
      </c>
    </row>
    <row r="97" spans="1:17" s="1" customFormat="1" ht="15.75" hidden="1" x14ac:dyDescent="0.2">
      <c r="A97" s="101" t="str">
        <f t="shared" si="5"/>
        <v>x</v>
      </c>
      <c r="B97" s="210" t="s">
        <v>82</v>
      </c>
      <c r="C97" s="206"/>
      <c r="D97" s="195">
        <v>0</v>
      </c>
      <c r="E97" s="230">
        <f t="shared" si="7"/>
        <v>0</v>
      </c>
      <c r="F97" s="230">
        <v>0</v>
      </c>
      <c r="G97" s="83">
        <f>IFERROR(D97-F97,"")</f>
        <v>0</v>
      </c>
      <c r="H97" s="308">
        <v>0</v>
      </c>
      <c r="I97" s="230">
        <v>0</v>
      </c>
      <c r="J97" s="308" t="str">
        <f>IFERROR(I97/H97*100,"")</f>
        <v/>
      </c>
      <c r="K97" s="131">
        <v>0</v>
      </c>
      <c r="L97" s="83">
        <f>IFERROR(I97-K97,"")</f>
        <v>0</v>
      </c>
      <c r="M97" s="97" t="str">
        <f>IFERROR(IF(D97&gt;0,I97/D97*10,""),"")</f>
        <v/>
      </c>
      <c r="N97" s="75" t="str">
        <f>IFERROR(IF(F97&gt;0,K97/F97*10,""),"")</f>
        <v/>
      </c>
      <c r="O97" s="141">
        <f t="shared" si="6"/>
        <v>0</v>
      </c>
      <c r="P97" s="117"/>
      <c r="Q97" s="2" t="s">
        <v>160</v>
      </c>
    </row>
    <row r="98" spans="1:17" s="1" customFormat="1" ht="15.75" hidden="1" x14ac:dyDescent="0.2">
      <c r="A98" s="101" t="e">
        <f t="shared" si="5"/>
        <v>#VALUE!</v>
      </c>
      <c r="B98" s="210" t="s">
        <v>136</v>
      </c>
      <c r="C98" s="206"/>
      <c r="D98" s="195" t="e">
        <v>#VALUE!</v>
      </c>
      <c r="E98" s="230">
        <f t="shared" si="7"/>
        <v>0</v>
      </c>
      <c r="F98" s="230" t="e">
        <v>#VALUE!</v>
      </c>
      <c r="G98" s="83" t="str">
        <f>IFERROR(D98-F98,"")</f>
        <v/>
      </c>
      <c r="H98" s="308">
        <v>0</v>
      </c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6"/>
        <v>0</v>
      </c>
      <c r="P98" s="117"/>
      <c r="Q98" s="2" t="s">
        <v>160</v>
      </c>
    </row>
    <row r="99" spans="1:17" s="1" customFormat="1" ht="15.75" hidden="1" x14ac:dyDescent="0.2">
      <c r="A99" s="101" t="str">
        <f t="shared" si="5"/>
        <v>x</v>
      </c>
      <c r="B99" s="210" t="s">
        <v>55</v>
      </c>
      <c r="C99" s="206"/>
      <c r="D99" s="195">
        <v>0</v>
      </c>
      <c r="E99" s="230">
        <f t="shared" si="7"/>
        <v>0</v>
      </c>
      <c r="F99" s="230">
        <v>0</v>
      </c>
      <c r="G99" s="83">
        <f>IFERROR(D99-F99,"")</f>
        <v>0</v>
      </c>
      <c r="H99" s="308">
        <v>0</v>
      </c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6"/>
        <v>0</v>
      </c>
      <c r="P99" s="117"/>
      <c r="Q99" s="2" t="s">
        <v>160</v>
      </c>
    </row>
    <row r="100" spans="1:17" s="1" customFormat="1" ht="15.75" hidden="1" x14ac:dyDescent="0.2">
      <c r="A100" s="101" t="str">
        <f t="shared" si="5"/>
        <v>x</v>
      </c>
      <c r="B100" s="210" t="s">
        <v>56</v>
      </c>
      <c r="C100" s="206"/>
      <c r="D100" s="195">
        <v>0</v>
      </c>
      <c r="E100" s="230">
        <f t="shared" si="7"/>
        <v>0</v>
      </c>
      <c r="F100" s="230">
        <v>0</v>
      </c>
      <c r="G100" s="83">
        <f>IFERROR(D100-F100,"")</f>
        <v>0</v>
      </c>
      <c r="H100" s="308">
        <v>0</v>
      </c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6"/>
        <v>0</v>
      </c>
      <c r="P100" s="117"/>
      <c r="Q100" s="2" t="s">
        <v>160</v>
      </c>
    </row>
    <row r="101" spans="1:17" s="1" customFormat="1" ht="15.75" x14ac:dyDescent="0.2">
      <c r="A101" s="101">
        <f t="shared" si="5"/>
        <v>1.7425428999999999</v>
      </c>
      <c r="B101" s="213" t="s">
        <v>99</v>
      </c>
      <c r="C101" s="193">
        <v>1.7450000000000001</v>
      </c>
      <c r="D101" s="197">
        <v>1.7425428999999999</v>
      </c>
      <c r="E101" s="238">
        <f t="shared" si="7"/>
        <v>99.859191977077359</v>
      </c>
      <c r="F101" s="238">
        <v>1.0719432999999998</v>
      </c>
      <c r="G101" s="91">
        <f>IFERROR(D101-F101,"")</f>
        <v>0.67059960000000007</v>
      </c>
      <c r="H101" s="316">
        <v>2.7</v>
      </c>
      <c r="I101" s="238">
        <v>1.9691242799999999</v>
      </c>
      <c r="J101" s="308">
        <f>IFERROR(I101/H101*100,"")</f>
        <v>72.930528888888873</v>
      </c>
      <c r="K101" s="133">
        <v>1.68767566</v>
      </c>
      <c r="L101" s="91">
        <f>IFERROR(I101-K101,"")</f>
        <v>0.28144861999999993</v>
      </c>
      <c r="M101" s="122">
        <f>IFERROR(IF(D101&gt;0,I101/D101*10,""),"")</f>
        <v>11.300291545189506</v>
      </c>
      <c r="N101" s="80">
        <f>IFERROR(IF(F101&gt;0,K101/F101*10,""),"")</f>
        <v>15.74407582938389</v>
      </c>
      <c r="O101" s="145">
        <f t="shared" si="6"/>
        <v>-4.4437842841943844</v>
      </c>
      <c r="P101" s="117"/>
      <c r="Q101" s="2" t="s">
        <v>160</v>
      </c>
    </row>
  </sheetData>
  <mergeCells count="7">
    <mergeCell ref="B1:O1"/>
    <mergeCell ref="M3:O3"/>
    <mergeCell ref="B3:B4"/>
    <mergeCell ref="D3:G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9.5703125" style="68" hidden="1" customWidth="1"/>
    <col min="2" max="2" width="29.140625" style="7" customWidth="1"/>
    <col min="3" max="3" width="16" style="7" customWidth="1"/>
    <col min="4" max="4" width="10.140625" style="7" customWidth="1"/>
    <col min="5" max="5" width="11.7109375" style="7" customWidth="1"/>
    <col min="6" max="6" width="9.42578125" style="7" customWidth="1"/>
    <col min="7" max="7" width="11.42578125" style="7" customWidth="1"/>
    <col min="8" max="8" width="23.42578125" style="7" customWidth="1"/>
    <col min="9" max="9" width="10.5703125" style="7" customWidth="1"/>
    <col min="10" max="10" width="12.28515625" style="8" customWidth="1"/>
    <col min="11" max="11" width="11.140625" style="7" customWidth="1"/>
    <col min="12" max="12" width="11.85546875" style="7" customWidth="1"/>
    <col min="13" max="13" width="9.85546875" style="7" customWidth="1"/>
    <col min="14" max="14" width="9.7109375" style="7" customWidth="1"/>
    <col min="15" max="15" width="11.42578125" style="7" customWidth="1"/>
    <col min="16" max="16" width="20.42578125" style="115" customWidth="1"/>
    <col min="17" max="17" width="22.28515625" style="66" hidden="1" customWidth="1"/>
    <col min="18" max="18" width="22.28515625" style="66" customWidth="1"/>
    <col min="19" max="16384" width="9.140625" style="7"/>
  </cols>
  <sheetData>
    <row r="1" spans="1:18" ht="16.5" customHeight="1" x14ac:dyDescent="0.2">
      <c r="B1" s="364" t="s">
        <v>71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17" t="s">
        <v>104</v>
      </c>
      <c r="Q1" s="120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115</v>
      </c>
      <c r="Q2" s="108"/>
      <c r="R2" s="106"/>
    </row>
    <row r="3" spans="1:18" s="8" customFormat="1" ht="23.2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7" t="s">
        <v>126</v>
      </c>
      <c r="Q3" s="106"/>
      <c r="R3" s="106"/>
    </row>
    <row r="4" spans="1:18" s="8" customFormat="1" ht="46.5" customHeight="1" x14ac:dyDescent="0.2">
      <c r="A4" s="68"/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8" t="s">
        <v>155</v>
      </c>
      <c r="Q4" s="107"/>
      <c r="R4" s="107"/>
    </row>
    <row r="5" spans="1:18" s="54" customFormat="1" ht="15.75" x14ac:dyDescent="0.25">
      <c r="A5" s="101">
        <f>IF(OR(D5="",D5=0),"x",D5)</f>
        <v>7998.9439831757581</v>
      </c>
      <c r="B5" s="199" t="s">
        <v>1</v>
      </c>
      <c r="C5" s="272">
        <v>7996.3626133999996</v>
      </c>
      <c r="D5" s="200">
        <v>7998.9439831757581</v>
      </c>
      <c r="E5" s="235">
        <f>IFERROR(D5/C5*100,0)</f>
        <v>100.03228179987028</v>
      </c>
      <c r="F5" s="234">
        <v>7925.8237848199997</v>
      </c>
      <c r="G5" s="81">
        <f>IFERROR(D5-F5,"")</f>
        <v>73.120198355758475</v>
      </c>
      <c r="H5" s="306">
        <v>19170.511323666666</v>
      </c>
      <c r="I5" s="235">
        <v>24679.151448139994</v>
      </c>
      <c r="J5" s="306">
        <f>IFERROR(I5/H5*100,"")</f>
        <v>128.73496711416726</v>
      </c>
      <c r="K5" s="234">
        <v>18929.205928479998</v>
      </c>
      <c r="L5" s="81">
        <f>IFERROR(I5-K5,"")</f>
        <v>5749.9455196599956</v>
      </c>
      <c r="M5" s="202">
        <f>IFERROR(IF(D5&gt;0,I5/D5*10,""),"")</f>
        <v>30.853011972640196</v>
      </c>
      <c r="N5" s="72">
        <f>IFERROR(IF(F5&gt;0,K5/F5*10,""),"")</f>
        <v>23.882950772554796</v>
      </c>
      <c r="O5" s="139">
        <f>IFERROR(M5-N5,0)</f>
        <v>6.9700612000854001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0">IF(OR(D6="",D6=0),"x",D6)</f>
        <v>1525.5245039898002</v>
      </c>
      <c r="B6" s="203" t="s">
        <v>2</v>
      </c>
      <c r="C6" s="204">
        <v>1532.8485290000001</v>
      </c>
      <c r="D6" s="194">
        <v>1525.5245039898002</v>
      </c>
      <c r="E6" s="236">
        <f>IFERROR(D6/C6*100,0)</f>
        <v>99.522195124199399</v>
      </c>
      <c r="F6" s="229">
        <v>1705.8550055199996</v>
      </c>
      <c r="G6" s="82">
        <f>IFERROR(D6-F6,"")</f>
        <v>-180.3305015301994</v>
      </c>
      <c r="H6" s="307">
        <v>5394.936999999999</v>
      </c>
      <c r="I6" s="236">
        <v>6144.7315684200003</v>
      </c>
      <c r="J6" s="307">
        <f>IFERROR(I6/H6*100,"")</f>
        <v>113.89811537039267</v>
      </c>
      <c r="K6" s="229">
        <v>5889.4566540199994</v>
      </c>
      <c r="L6" s="82">
        <f>IFERROR(I6-K6,"")</f>
        <v>255.27491440000085</v>
      </c>
      <c r="M6" s="94">
        <f>IFERROR(IF(D6&gt;0,I6/D6*10,""),"")</f>
        <v>40.279468158979405</v>
      </c>
      <c r="N6" s="73">
        <f>IFERROR(IF(F6&gt;0,K6/F6*10,""),"")</f>
        <v>34.524954553360196</v>
      </c>
      <c r="O6" s="140">
        <f t="shared" ref="O6:O69" si="1">IFERROR(M6-N6,0)</f>
        <v>5.7545136056192092</v>
      </c>
      <c r="P6" s="117"/>
      <c r="Q6" s="3" t="s">
        <v>160</v>
      </c>
    </row>
    <row r="7" spans="1:18" s="1" customFormat="1" ht="15.75" x14ac:dyDescent="0.2">
      <c r="A7" s="101">
        <f t="shared" si="0"/>
        <v>77.352647799999986</v>
      </c>
      <c r="B7" s="205" t="s">
        <v>3</v>
      </c>
      <c r="C7" s="206">
        <v>79.792282999999998</v>
      </c>
      <c r="D7" s="195">
        <v>77.352647799999986</v>
      </c>
      <c r="E7" s="230">
        <f>IFERROR(D7/C7*100,0)</f>
        <v>96.942517360983388</v>
      </c>
      <c r="F7" s="230">
        <v>94.671390500000001</v>
      </c>
      <c r="G7" s="83">
        <f>IFERROR(D7-F7,"")</f>
        <v>-17.318742700000016</v>
      </c>
      <c r="H7" s="308">
        <v>305.90000000000003</v>
      </c>
      <c r="I7" s="230">
        <v>339.05922200000003</v>
      </c>
      <c r="J7" s="308">
        <f>IFERROR(I7/H7*100,"")</f>
        <v>110.83988950637462</v>
      </c>
      <c r="K7" s="131">
        <v>369.54305412000002</v>
      </c>
      <c r="L7" s="83">
        <f>IFERROR(I7-K7,"")</f>
        <v>-30.483832119999988</v>
      </c>
      <c r="M7" s="95">
        <f>IFERROR(IF(D7&gt;0,I7/D7*10,""),"")</f>
        <v>43.832917378168936</v>
      </c>
      <c r="N7" s="74">
        <f>IFERROR(IF(F7&gt;0,K7/F7*10,""),"")</f>
        <v>39.03429031392541</v>
      </c>
      <c r="O7" s="99">
        <f t="shared" si="1"/>
        <v>4.7986270642435258</v>
      </c>
      <c r="P7" s="117"/>
      <c r="Q7" s="3" t="s">
        <v>160</v>
      </c>
    </row>
    <row r="8" spans="1:18" s="1" customFormat="1" ht="15.75" x14ac:dyDescent="0.2">
      <c r="A8" s="101">
        <f t="shared" si="0"/>
        <v>19.347814520000004</v>
      </c>
      <c r="B8" s="205" t="s">
        <v>4</v>
      </c>
      <c r="C8" s="206">
        <v>20.033999999999999</v>
      </c>
      <c r="D8" s="195">
        <v>19.347814520000004</v>
      </c>
      <c r="E8" s="230">
        <f>IFERROR(D8/C8*100,0)</f>
        <v>96.57489527802737</v>
      </c>
      <c r="F8" s="230">
        <v>21.351484839999998</v>
      </c>
      <c r="G8" s="83">
        <f>IFERROR(D8-F8,"")</f>
        <v>-2.0036703199999941</v>
      </c>
      <c r="H8" s="308">
        <v>76</v>
      </c>
      <c r="I8" s="230">
        <v>83.19905704</v>
      </c>
      <c r="J8" s="308">
        <f>IFERROR(I8/H8*100,"")</f>
        <v>109.47244347368421</v>
      </c>
      <c r="K8" s="131">
        <v>78.974279559999999</v>
      </c>
      <c r="L8" s="83">
        <f>IFERROR(I8-K8,"")</f>
        <v>4.2247774800000002</v>
      </c>
      <c r="M8" s="95">
        <f>IFERROR(IF(D8&gt;0,I8/D8*10,""),"")</f>
        <v>43.00178552673038</v>
      </c>
      <c r="N8" s="74">
        <f>IFERROR(IF(F8&gt;0,K8/F8*10,""),"")</f>
        <v>36.9877224707338</v>
      </c>
      <c r="O8" s="99">
        <f t="shared" si="1"/>
        <v>6.01406305599658</v>
      </c>
      <c r="P8" s="117"/>
      <c r="Q8" s="3" t="s">
        <v>160</v>
      </c>
    </row>
    <row r="9" spans="1:18" s="1" customFormat="1" ht="15.75" x14ac:dyDescent="0.2">
      <c r="A9" s="101">
        <f t="shared" si="0"/>
        <v>17.81356392</v>
      </c>
      <c r="B9" s="205" t="s">
        <v>5</v>
      </c>
      <c r="C9" s="206">
        <v>18.0809</v>
      </c>
      <c r="D9" s="195">
        <v>17.81356392</v>
      </c>
      <c r="E9" s="230">
        <f>IFERROR(D9/C9*100,0)</f>
        <v>98.521444839582102</v>
      </c>
      <c r="F9" s="230">
        <v>13.99825862</v>
      </c>
      <c r="G9" s="83">
        <f>IFERROR(D9-F9,"")</f>
        <v>3.8153053000000003</v>
      </c>
      <c r="H9" s="308">
        <v>43.2</v>
      </c>
      <c r="I9" s="230">
        <v>43.960851959999999</v>
      </c>
      <c r="J9" s="308">
        <f>IFERROR(I9/H9*100,"")</f>
        <v>101.76123138888889</v>
      </c>
      <c r="K9" s="131">
        <v>26.657350160000004</v>
      </c>
      <c r="L9" s="83">
        <f>IFERROR(I9-K9,"")</f>
        <v>17.303501799999996</v>
      </c>
      <c r="M9" s="95">
        <f>IFERROR(IF(D9&gt;0,I9/D9*10,""),"")</f>
        <v>24.678302532511978</v>
      </c>
      <c r="N9" s="74">
        <f>IFERROR(IF(F9&gt;0,K9/F9*10,""),"")</f>
        <v>19.043333091384195</v>
      </c>
      <c r="O9" s="99">
        <f t="shared" si="1"/>
        <v>5.6349694411277831</v>
      </c>
      <c r="P9" s="117"/>
      <c r="Q9" s="3" t="s">
        <v>160</v>
      </c>
    </row>
    <row r="10" spans="1:18" s="1" customFormat="1" ht="15.75" x14ac:dyDescent="0.2">
      <c r="A10" s="101">
        <f t="shared" si="0"/>
        <v>342.92024999999995</v>
      </c>
      <c r="B10" s="205" t="s">
        <v>6</v>
      </c>
      <c r="C10" s="206">
        <v>339.90661999999998</v>
      </c>
      <c r="D10" s="195">
        <v>342.92024999999995</v>
      </c>
      <c r="E10" s="230">
        <f>IFERROR(D10/C10*100,0)</f>
        <v>100.88660526823514</v>
      </c>
      <c r="F10" s="230">
        <v>397.32518270000003</v>
      </c>
      <c r="G10" s="83">
        <f>IFERROR(D10-F10,"")</f>
        <v>-54.404932700000074</v>
      </c>
      <c r="H10" s="308">
        <v>959.9</v>
      </c>
      <c r="I10" s="230">
        <v>1259.1015519999999</v>
      </c>
      <c r="J10" s="308">
        <f>IFERROR(I10/H10*100,"")</f>
        <v>131.17007521616836</v>
      </c>
      <c r="K10" s="131">
        <v>1286.4335659999999</v>
      </c>
      <c r="L10" s="83">
        <f>IFERROR(I10-K10,"")</f>
        <v>-27.332014000000072</v>
      </c>
      <c r="M10" s="95">
        <f>IFERROR(IF(D10&gt;0,I10/D10*10,""),"")</f>
        <v>36.717037037037038</v>
      </c>
      <c r="N10" s="74">
        <f>IFERROR(IF(F10&gt;0,K10/F10*10,""),"")</f>
        <v>32.37734787556419</v>
      </c>
      <c r="O10" s="99">
        <f t="shared" si="1"/>
        <v>4.3396891614728474</v>
      </c>
      <c r="P10" s="117"/>
      <c r="Q10" s="3" t="s">
        <v>160</v>
      </c>
    </row>
    <row r="11" spans="1:18" s="1" customFormat="1" ht="15.75" x14ac:dyDescent="0.2">
      <c r="A11" s="101">
        <f t="shared" si="0"/>
        <v>14.684099120000001</v>
      </c>
      <c r="B11" s="205" t="s">
        <v>7</v>
      </c>
      <c r="C11" s="206">
        <v>15.044</v>
      </c>
      <c r="D11" s="195">
        <v>14.684099120000001</v>
      </c>
      <c r="E11" s="230">
        <f>IFERROR(D11/C11*100,0)</f>
        <v>97.607678277053978</v>
      </c>
      <c r="F11" s="230">
        <v>13.058403119999999</v>
      </c>
      <c r="G11" s="83">
        <f>IFERROR(D11-F11,"")</f>
        <v>1.6256960000000014</v>
      </c>
      <c r="H11" s="308">
        <v>28.439</v>
      </c>
      <c r="I11" s="230">
        <v>36.693990839999998</v>
      </c>
      <c r="J11" s="308">
        <f>IFERROR(I11/H11*100,"")</f>
        <v>129.02700812264845</v>
      </c>
      <c r="K11" s="131">
        <v>22.784129440000001</v>
      </c>
      <c r="L11" s="83">
        <f>IFERROR(I11-K11,"")</f>
        <v>13.909861399999997</v>
      </c>
      <c r="M11" s="95">
        <f>IFERROR(IF(D11&gt;0,I11/D11*10,""),"")</f>
        <v>24.98892886797675</v>
      </c>
      <c r="N11" s="74">
        <f>IFERROR(IF(F11&gt;0,K11/F11*10,""),"")</f>
        <v>17.44786803610333</v>
      </c>
      <c r="O11" s="99">
        <f t="shared" si="1"/>
        <v>7.5410608318734198</v>
      </c>
      <c r="P11" s="117"/>
      <c r="Q11" s="3" t="s">
        <v>160</v>
      </c>
    </row>
    <row r="12" spans="1:18" s="1" customFormat="1" ht="15.75" x14ac:dyDescent="0.2">
      <c r="A12" s="101">
        <f t="shared" si="0"/>
        <v>9.4493580000000001</v>
      </c>
      <c r="B12" s="205" t="s">
        <v>8</v>
      </c>
      <c r="C12" s="206">
        <v>9.8849999999999998</v>
      </c>
      <c r="D12" s="195">
        <v>9.4493580000000001</v>
      </c>
      <c r="E12" s="230">
        <f>IFERROR(D12/C12*100,0)</f>
        <v>95.59289833080426</v>
      </c>
      <c r="F12" s="230">
        <v>7.6895420799999998</v>
      </c>
      <c r="G12" s="83">
        <f>IFERROR(D12-F12,"")</f>
        <v>1.7598159200000003</v>
      </c>
      <c r="H12" s="308">
        <v>20</v>
      </c>
      <c r="I12" s="230">
        <v>30.176981999999999</v>
      </c>
      <c r="J12" s="308">
        <f>IFERROR(I12/H12*100,"")</f>
        <v>150.88490999999999</v>
      </c>
      <c r="K12" s="131">
        <v>13.685312139999999</v>
      </c>
      <c r="L12" s="83">
        <f>IFERROR(I12-K12,"")</f>
        <v>16.491669860000002</v>
      </c>
      <c r="M12" s="95">
        <f>IFERROR(IF(D12&gt;0,I12/D12*10,""),"")</f>
        <v>31.93548387096774</v>
      </c>
      <c r="N12" s="74">
        <f>IFERROR(IF(F12&gt;0,K12/F12*10,""),"")</f>
        <v>17.797304439746298</v>
      </c>
      <c r="O12" s="99">
        <f t="shared" si="1"/>
        <v>14.138179431221442</v>
      </c>
      <c r="P12" s="117"/>
      <c r="Q12" s="3" t="s">
        <v>160</v>
      </c>
    </row>
    <row r="13" spans="1:18" s="1" customFormat="1" ht="15.75" x14ac:dyDescent="0.2">
      <c r="A13" s="101">
        <f t="shared" si="0"/>
        <v>5.4613225000000005</v>
      </c>
      <c r="B13" s="205" t="s">
        <v>9</v>
      </c>
      <c r="C13" s="206">
        <v>5.633</v>
      </c>
      <c r="D13" s="195">
        <v>5.4613225000000005</v>
      </c>
      <c r="E13" s="230">
        <f>IFERROR(D13/C13*100,0)</f>
        <v>96.952290076335885</v>
      </c>
      <c r="F13" s="230">
        <v>6.9630591800000001</v>
      </c>
      <c r="G13" s="83">
        <f>IFERROR(D13-F13,"")</f>
        <v>-1.5017366799999996</v>
      </c>
      <c r="H13" s="308">
        <v>11.726000000000001</v>
      </c>
      <c r="I13" s="230">
        <v>15.085442819999999</v>
      </c>
      <c r="J13" s="308">
        <f>IFERROR(I13/H13*100,"")</f>
        <v>128.6495208937404</v>
      </c>
      <c r="K13" s="131">
        <v>12.45994378</v>
      </c>
      <c r="L13" s="83">
        <f>IFERROR(I13-K13,"")</f>
        <v>2.6254990399999993</v>
      </c>
      <c r="M13" s="95">
        <f>IFERROR(IF(D13&gt;0,I13/D13*10,""),"")</f>
        <v>27.622325581395344</v>
      </c>
      <c r="N13" s="74">
        <f>IFERROR(IF(F13&gt;0,K13/F13*10,""),"")</f>
        <v>17.894352838173063</v>
      </c>
      <c r="O13" s="99">
        <f t="shared" si="1"/>
        <v>9.7279727432222813</v>
      </c>
      <c r="P13" s="117"/>
      <c r="Q13" s="3" t="s">
        <v>160</v>
      </c>
    </row>
    <row r="14" spans="1:18" s="1" customFormat="1" ht="15.75" x14ac:dyDescent="0.2">
      <c r="A14" s="101">
        <f t="shared" si="0"/>
        <v>178.39778268000001</v>
      </c>
      <c r="B14" s="205" t="s">
        <v>10</v>
      </c>
      <c r="C14" s="206">
        <v>175.61609999999999</v>
      </c>
      <c r="D14" s="195">
        <v>178.39778268000001</v>
      </c>
      <c r="E14" s="230">
        <f>IFERROR(D14/C14*100,0)</f>
        <v>101.58395652790378</v>
      </c>
      <c r="F14" s="230">
        <v>178.07975589999998</v>
      </c>
      <c r="G14" s="83">
        <f>IFERROR(D14-F14,"")</f>
        <v>0.31802678000002516</v>
      </c>
      <c r="H14" s="308">
        <v>724</v>
      </c>
      <c r="I14" s="230">
        <v>904.07494709999992</v>
      </c>
      <c r="J14" s="308">
        <f>IFERROR(I14/H14*100,"")</f>
        <v>124.87223026243093</v>
      </c>
      <c r="K14" s="131">
        <v>754.69888620000006</v>
      </c>
      <c r="L14" s="83">
        <f>IFERROR(I14-K14,"")</f>
        <v>149.37606089999986</v>
      </c>
      <c r="M14" s="95">
        <f>IFERROR(IF(D14&gt;0,I14/D14*10,""),"")</f>
        <v>50.677476677032431</v>
      </c>
      <c r="N14" s="74">
        <f>IFERROR(IF(F14&gt;0,K14/F14*10,""),"")</f>
        <v>42.379824836675901</v>
      </c>
      <c r="O14" s="99">
        <f t="shared" si="1"/>
        <v>8.2976518403565294</v>
      </c>
      <c r="P14" s="117"/>
      <c r="Q14" s="3" t="s">
        <v>160</v>
      </c>
    </row>
    <row r="15" spans="1:18" s="1" customFormat="1" ht="15.75" x14ac:dyDescent="0.2">
      <c r="A15" s="101">
        <f t="shared" si="0"/>
        <v>168.66596000000001</v>
      </c>
      <c r="B15" s="205" t="s">
        <v>11</v>
      </c>
      <c r="C15" s="206">
        <v>173.15366</v>
      </c>
      <c r="D15" s="195">
        <v>168.66596000000001</v>
      </c>
      <c r="E15" s="230">
        <f>IFERROR(D15/C15*100,0)</f>
        <v>97.408255765428237</v>
      </c>
      <c r="F15" s="230">
        <v>194.27067199999999</v>
      </c>
      <c r="G15" s="83">
        <f>IFERROR(D15-F15,"")</f>
        <v>-25.604711999999978</v>
      </c>
      <c r="H15" s="308">
        <v>748</v>
      </c>
      <c r="I15" s="230">
        <v>747.00731200000007</v>
      </c>
      <c r="J15" s="308">
        <f>IFERROR(I15/H15*100,"")</f>
        <v>99.867287700534774</v>
      </c>
      <c r="K15" s="131">
        <v>721.19938799999989</v>
      </c>
      <c r="L15" s="83">
        <f>IFERROR(I15-K15,"")</f>
        <v>25.807924000000185</v>
      </c>
      <c r="M15" s="95">
        <f>IFERROR(IF(D15&gt;0,I15/D15*10,""),"")</f>
        <v>44.289156626506028</v>
      </c>
      <c r="N15" s="74">
        <f>IFERROR(IF(F15&gt;0,K15/F15*10,""),"")</f>
        <v>37.123430962343093</v>
      </c>
      <c r="O15" s="99">
        <f t="shared" si="1"/>
        <v>7.1657256641629345</v>
      </c>
      <c r="P15" s="117"/>
      <c r="Q15" s="3" t="s">
        <v>160</v>
      </c>
    </row>
    <row r="16" spans="1:18" s="1" customFormat="1" ht="15.75" x14ac:dyDescent="0.2">
      <c r="A16" s="101">
        <f t="shared" si="0"/>
        <v>34.02175304</v>
      </c>
      <c r="B16" s="205" t="s">
        <v>58</v>
      </c>
      <c r="C16" s="206">
        <v>33.483685999999999</v>
      </c>
      <c r="D16" s="195">
        <v>34.02175304</v>
      </c>
      <c r="E16" s="230">
        <f>IFERROR(D16/C16*100,0)</f>
        <v>101.60695283070089</v>
      </c>
      <c r="F16" s="230">
        <v>38.598087280000001</v>
      </c>
      <c r="G16" s="83">
        <f>IFERROR(D16-F16,"")</f>
        <v>-4.5763342400000013</v>
      </c>
      <c r="H16" s="308">
        <v>80.400000000000006</v>
      </c>
      <c r="I16" s="230">
        <v>124.50291209999999</v>
      </c>
      <c r="J16" s="308">
        <f>IFERROR(I16/H16*100,"")</f>
        <v>154.85436828358206</v>
      </c>
      <c r="K16" s="131">
        <v>99.010982760000005</v>
      </c>
      <c r="L16" s="83">
        <f>IFERROR(I16-K16,"")</f>
        <v>25.491929339999984</v>
      </c>
      <c r="M16" s="95">
        <f>IFERROR(IF(D16&gt;0,I16/D16*10,""),"")</f>
        <v>36.595090192330659</v>
      </c>
      <c r="N16" s="74">
        <f>IFERROR(IF(F16&gt;0,K16/F16*10,""),"")</f>
        <v>25.651784774139202</v>
      </c>
      <c r="O16" s="99">
        <f t="shared" si="1"/>
        <v>10.943305418191457</v>
      </c>
      <c r="P16" s="117"/>
      <c r="Q16" s="3" t="s">
        <v>160</v>
      </c>
    </row>
    <row r="17" spans="1:18" s="1" customFormat="1" ht="15.75" x14ac:dyDescent="0.2">
      <c r="A17" s="101">
        <f t="shared" si="0"/>
        <v>139.3839541298</v>
      </c>
      <c r="B17" s="205" t="s">
        <v>12</v>
      </c>
      <c r="C17" s="206">
        <v>137.18082999999999</v>
      </c>
      <c r="D17" s="195">
        <v>139.3839541298</v>
      </c>
      <c r="E17" s="230">
        <f>IFERROR(D17/C17*100,0)</f>
        <v>101.60600000000002</v>
      </c>
      <c r="F17" s="230">
        <v>152.8967088</v>
      </c>
      <c r="G17" s="83">
        <f>IFERROR(D17-F17,"")</f>
        <v>-13.512754670199996</v>
      </c>
      <c r="H17" s="308">
        <v>560.37</v>
      </c>
      <c r="I17" s="230">
        <v>615.79332359999989</v>
      </c>
      <c r="J17" s="308">
        <f>IFERROR(I17/H17*100,"")</f>
        <v>109.89048728518655</v>
      </c>
      <c r="K17" s="131">
        <v>597.72777680000002</v>
      </c>
      <c r="L17" s="83">
        <f>IFERROR(I17-K17,"")</f>
        <v>18.065546799999879</v>
      </c>
      <c r="M17" s="95">
        <f>IFERROR(IF(D17&gt;0,I17/D17*10,""),"")</f>
        <v>44.179642301333203</v>
      </c>
      <c r="N17" s="74">
        <f>IFERROR(IF(F17&gt;0,K17/F17*10,""),"")</f>
        <v>39.093567251461991</v>
      </c>
      <c r="O17" s="99">
        <f t="shared" si="1"/>
        <v>5.0860750498712122</v>
      </c>
      <c r="P17" s="117"/>
      <c r="Q17" s="3" t="s">
        <v>160</v>
      </c>
    </row>
    <row r="18" spans="1:18" s="1" customFormat="1" ht="15.75" x14ac:dyDescent="0.2">
      <c r="A18" s="101">
        <f t="shared" si="0"/>
        <v>148.89140028000003</v>
      </c>
      <c r="B18" s="205" t="s">
        <v>13</v>
      </c>
      <c r="C18" s="206">
        <v>153.17663999999999</v>
      </c>
      <c r="D18" s="195">
        <v>148.89140028000003</v>
      </c>
      <c r="E18" s="230">
        <f>IFERROR(D18/C18*100,0)</f>
        <v>97.202419559535997</v>
      </c>
      <c r="F18" s="230">
        <v>162.366388</v>
      </c>
      <c r="G18" s="83">
        <f>IFERROR(D18-F18,"")</f>
        <v>-13.474987719999973</v>
      </c>
      <c r="H18" s="308">
        <v>543.29999999999995</v>
      </c>
      <c r="I18" s="230">
        <v>603.66867961999992</v>
      </c>
      <c r="J18" s="308">
        <f>IFERROR(I18/H18*100,"")</f>
        <v>111.11148161605007</v>
      </c>
      <c r="K18" s="131">
        <v>542.57603999999992</v>
      </c>
      <c r="L18" s="83">
        <f>IFERROR(I18-K18,"")</f>
        <v>61.09263962</v>
      </c>
      <c r="M18" s="95">
        <f>IFERROR(IF(D18&gt;0,I18/D18*10,""),"")</f>
        <v>40.544227435886924</v>
      </c>
      <c r="N18" s="74">
        <f>IFERROR(IF(F18&gt;0,K18/F18*10,""),"")</f>
        <v>33.416770963704622</v>
      </c>
      <c r="O18" s="99">
        <f t="shared" si="1"/>
        <v>7.1274564721823026</v>
      </c>
      <c r="P18" s="117"/>
      <c r="Q18" s="3" t="s">
        <v>160</v>
      </c>
    </row>
    <row r="19" spans="1:18" s="1" customFormat="1" ht="15.75" x14ac:dyDescent="0.2">
      <c r="A19" s="101">
        <f t="shared" si="0"/>
        <v>22.507761120000001</v>
      </c>
      <c r="B19" s="205" t="s">
        <v>14</v>
      </c>
      <c r="C19" s="206">
        <v>22.521899999999999</v>
      </c>
      <c r="D19" s="195">
        <v>22.507761120000001</v>
      </c>
      <c r="E19" s="230">
        <f>IFERROR(D19/C19*100,0)</f>
        <v>99.937221637606072</v>
      </c>
      <c r="F19" s="230">
        <v>24.791864</v>
      </c>
      <c r="G19" s="83">
        <f>IFERROR(D19-F19,"")</f>
        <v>-2.2841028799999989</v>
      </c>
      <c r="H19" s="308">
        <v>42.4</v>
      </c>
      <c r="I19" s="230">
        <v>59.896737000000009</v>
      </c>
      <c r="J19" s="308">
        <f>IFERROR(I19/H19*100,"")</f>
        <v>141.26588915094342</v>
      </c>
      <c r="K19" s="131">
        <v>53.444756000000005</v>
      </c>
      <c r="L19" s="83">
        <f>IFERROR(I19-K19,"")</f>
        <v>6.4519810000000035</v>
      </c>
      <c r="M19" s="95">
        <f>IFERROR(IF(D19&gt;0,I19/D19*10,""),"")</f>
        <v>26.611592632719393</v>
      </c>
      <c r="N19" s="74">
        <f>IFERROR(IF(F19&gt;0,K19/F19*10,""),"")</f>
        <v>21.557377049180332</v>
      </c>
      <c r="O19" s="99">
        <f t="shared" si="1"/>
        <v>5.0542155835390616</v>
      </c>
      <c r="P19" s="117"/>
      <c r="Q19" s="3" t="s">
        <v>160</v>
      </c>
    </row>
    <row r="20" spans="1:18" s="1" customFormat="1" ht="15.75" x14ac:dyDescent="0.2">
      <c r="A20" s="101">
        <f t="shared" si="0"/>
        <v>222.59334449999997</v>
      </c>
      <c r="B20" s="205" t="s">
        <v>15</v>
      </c>
      <c r="C20" s="206">
        <v>221.02780000000001</v>
      </c>
      <c r="D20" s="195">
        <v>222.59334449999997</v>
      </c>
      <c r="E20" s="230">
        <f>IFERROR(D20/C20*100,0)</f>
        <v>100.70830207783817</v>
      </c>
      <c r="F20" s="230">
        <v>280.76989191999996</v>
      </c>
      <c r="G20" s="83">
        <f>IFERROR(D20-F20,"")</f>
        <v>-58.176547419999991</v>
      </c>
      <c r="H20" s="308">
        <v>868</v>
      </c>
      <c r="I20" s="230">
        <v>787.13355351999996</v>
      </c>
      <c r="J20" s="308">
        <f>IFERROR(I20/H20*100,"")</f>
        <v>90.683589115207369</v>
      </c>
      <c r="K20" s="131">
        <v>917.69827958000008</v>
      </c>
      <c r="L20" s="83">
        <f>IFERROR(I20-K20,"")</f>
        <v>-130.56472606000011</v>
      </c>
      <c r="M20" s="95">
        <f>IFERROR(IF(D20&gt;0,I20/D20*10,""),"")</f>
        <v>35.361953668834879</v>
      </c>
      <c r="N20" s="74">
        <f>IFERROR(IF(F20&gt;0,K20/F20*10,""),"")</f>
        <v>32.685067237960141</v>
      </c>
      <c r="O20" s="99">
        <f t="shared" si="1"/>
        <v>2.6768864308747382</v>
      </c>
      <c r="P20" s="117"/>
      <c r="Q20" s="3" t="s">
        <v>160</v>
      </c>
    </row>
    <row r="21" spans="1:18" s="1" customFormat="1" ht="15.75" x14ac:dyDescent="0.2">
      <c r="A21" s="101">
        <f t="shared" si="0"/>
        <v>3.2991468199999998</v>
      </c>
      <c r="B21" s="205" t="s">
        <v>16</v>
      </c>
      <c r="C21" s="206">
        <v>3.8685</v>
      </c>
      <c r="D21" s="195">
        <v>3.2991468199999998</v>
      </c>
      <c r="E21" s="230">
        <f>IFERROR(D21/C21*100,0)</f>
        <v>85.282327000129243</v>
      </c>
      <c r="F21" s="230">
        <v>7.4172380000000002</v>
      </c>
      <c r="G21" s="83">
        <f>IFERROR(D21-F21,"")</f>
        <v>-4.1180911800000004</v>
      </c>
      <c r="H21" s="308">
        <v>7.41</v>
      </c>
      <c r="I21" s="230">
        <v>9.1933108800000003</v>
      </c>
      <c r="J21" s="308">
        <f>IFERROR(I21/H21*100,"")</f>
        <v>124.06627368421053</v>
      </c>
      <c r="K21" s="131">
        <v>14.686131240000002</v>
      </c>
      <c r="L21" s="83">
        <f>IFERROR(I21-K21,"")</f>
        <v>-5.4928203600000014</v>
      </c>
      <c r="M21" s="95">
        <f>IFERROR(IF(D21&gt;0,I21/D21*10,""),"")</f>
        <v>27.865722205112412</v>
      </c>
      <c r="N21" s="74">
        <f>IFERROR(IF(F21&gt;0,K21/F21*10,""),"")</f>
        <v>19.8</v>
      </c>
      <c r="O21" s="99">
        <f t="shared" si="1"/>
        <v>8.0657222051124116</v>
      </c>
      <c r="P21" s="117"/>
      <c r="Q21" s="3" t="s">
        <v>160</v>
      </c>
    </row>
    <row r="22" spans="1:18" s="1" customFormat="1" ht="15.75" x14ac:dyDescent="0.2">
      <c r="A22" s="101">
        <f t="shared" si="0"/>
        <v>106.6863</v>
      </c>
      <c r="B22" s="205" t="s">
        <v>17</v>
      </c>
      <c r="C22" s="206">
        <v>109.64062</v>
      </c>
      <c r="D22" s="195">
        <v>106.6863</v>
      </c>
      <c r="E22" s="230">
        <f>IFERROR(D22/C22*100,0)</f>
        <v>97.305451209597322</v>
      </c>
      <c r="F22" s="230">
        <v>101.707606</v>
      </c>
      <c r="G22" s="83">
        <f>IFERROR(D22-F22,"")</f>
        <v>4.9786940000000044</v>
      </c>
      <c r="H22" s="308">
        <v>350</v>
      </c>
      <c r="I22" s="230">
        <v>438.53149600000006</v>
      </c>
      <c r="J22" s="308">
        <f>IFERROR(I22/H22*100,"")</f>
        <v>125.29471314285716</v>
      </c>
      <c r="K22" s="131">
        <v>360.39648199999999</v>
      </c>
      <c r="L22" s="83">
        <f>IFERROR(I22-K22,"")</f>
        <v>78.135014000000069</v>
      </c>
      <c r="M22" s="95">
        <f>IFERROR(IF(D22&gt;0,I22/D22*10,""),"")</f>
        <v>41.104761904761908</v>
      </c>
      <c r="N22" s="74">
        <f>IFERROR(IF(F22&gt;0,K22/F22*10,""),"")</f>
        <v>35.434565434565435</v>
      </c>
      <c r="O22" s="99">
        <f t="shared" si="1"/>
        <v>5.6701964701964727</v>
      </c>
      <c r="P22" s="117"/>
      <c r="Q22" s="3" t="s">
        <v>160</v>
      </c>
    </row>
    <row r="23" spans="1:18" s="1" customFormat="1" ht="15.75" x14ac:dyDescent="0.2">
      <c r="A23" s="101">
        <f t="shared" si="0"/>
        <v>14.04804556</v>
      </c>
      <c r="B23" s="205" t="s">
        <v>18</v>
      </c>
      <c r="C23" s="206">
        <v>14.80034</v>
      </c>
      <c r="D23" s="195">
        <v>14.04804556</v>
      </c>
      <c r="E23" s="230">
        <f>IFERROR(D23/C23*100,0)</f>
        <v>94.917046230019039</v>
      </c>
      <c r="F23" s="230">
        <v>9.8994725800000012</v>
      </c>
      <c r="G23" s="83">
        <f>IFERROR(D23-F23,"")</f>
        <v>4.1485729799999991</v>
      </c>
      <c r="H23" s="308">
        <v>25.891999999999999</v>
      </c>
      <c r="I23" s="230">
        <v>47.652197940000001</v>
      </c>
      <c r="J23" s="308">
        <f>IFERROR(I23/H23*100,"")</f>
        <v>184.0421672331222</v>
      </c>
      <c r="K23" s="131">
        <v>17.480296240000001</v>
      </c>
      <c r="L23" s="83">
        <f>IFERROR(I23-K23,"")</f>
        <v>30.171901699999999</v>
      </c>
      <c r="M23" s="95">
        <f>IFERROR(IF(D23&gt;0,I23/D23*10,""),"")</f>
        <v>33.92087371618689</v>
      </c>
      <c r="N23" s="74">
        <f>IFERROR(IF(F23&gt;0,K23/F23*10,""),"")</f>
        <v>17.657805604023402</v>
      </c>
      <c r="O23" s="99">
        <f t="shared" si="1"/>
        <v>16.263068112163488</v>
      </c>
      <c r="P23" s="117"/>
      <c r="Q23" s="3" t="s">
        <v>160</v>
      </c>
    </row>
    <row r="24" spans="1:18" s="1" customFormat="1" ht="15.75" hidden="1" x14ac:dyDescent="0.2">
      <c r="A24" s="101" t="e">
        <f t="shared" si="0"/>
        <v>#VALUE!</v>
      </c>
      <c r="B24" s="205" t="s">
        <v>153</v>
      </c>
      <c r="C24" s="206">
        <v>2.65E-3</v>
      </c>
      <c r="D24" s="195" t="e">
        <v>#VALUE!</v>
      </c>
      <c r="E24" s="230">
        <f>IFERROR(D24/C24*100,0)</f>
        <v>0</v>
      </c>
      <c r="F24" s="230" t="e">
        <v>#VALUE!</v>
      </c>
      <c r="G24" s="83" t="str">
        <f>IFERROR(D24-F24,"")</f>
        <v/>
      </c>
      <c r="H24" s="308">
        <v>0</v>
      </c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3" t="s">
        <v>160</v>
      </c>
    </row>
    <row r="25" spans="1:18" s="13" customFormat="1" ht="15.75" x14ac:dyDescent="0.25">
      <c r="A25" s="101">
        <f t="shared" si="0"/>
        <v>109.33618448</v>
      </c>
      <c r="B25" s="203" t="s">
        <v>19</v>
      </c>
      <c r="C25" s="204">
        <v>111.4363</v>
      </c>
      <c r="D25" s="194">
        <v>109.33618448</v>
      </c>
      <c r="E25" s="236">
        <f>IFERROR(D25/C25*100,0)</f>
        <v>98.115411656704325</v>
      </c>
      <c r="F25" s="231">
        <v>99.582008480000013</v>
      </c>
      <c r="G25" s="82">
        <f>IFERROR(D25-F25,"")</f>
        <v>9.7541759999999869</v>
      </c>
      <c r="H25" s="307">
        <v>246.58</v>
      </c>
      <c r="I25" s="236">
        <v>309.15149589999999</v>
      </c>
      <c r="J25" s="351">
        <f>IFERROR(I25/H25*100,"")</f>
        <v>125.37573846216236</v>
      </c>
      <c r="K25" s="229">
        <v>213.43762783999995</v>
      </c>
      <c r="L25" s="82">
        <f>IFERROR(I25-K25,"")</f>
        <v>95.713868060000038</v>
      </c>
      <c r="M25" s="94">
        <f>IFERROR(IF(D25&gt;0,I25/D25*10,""),"")</f>
        <v>28.275314103040664</v>
      </c>
      <c r="N25" s="73">
        <f>IFERROR(IF(F25&gt;0,K25/F25*10,""),"")</f>
        <v>21.43335237939759</v>
      </c>
      <c r="O25" s="98">
        <f t="shared" si="1"/>
        <v>6.8419617236430739</v>
      </c>
      <c r="P25" s="117"/>
      <c r="Q25" s="3" t="s">
        <v>160</v>
      </c>
    </row>
    <row r="26" spans="1:18" s="1" customFormat="1" ht="15.75" hidden="1" x14ac:dyDescent="0.2">
      <c r="A26" s="101" t="str">
        <f t="shared" si="0"/>
        <v>x</v>
      </c>
      <c r="B26" s="205" t="s">
        <v>137</v>
      </c>
      <c r="C26" s="206">
        <v>0.1</v>
      </c>
      <c r="D26" s="195">
        <v>0</v>
      </c>
      <c r="E26" s="230">
        <f>IFERROR(D26/C26*100,0)</f>
        <v>0</v>
      </c>
      <c r="F26" s="230">
        <v>0</v>
      </c>
      <c r="G26" s="84">
        <f>IFERROR(D26-F26,"")</f>
        <v>0</v>
      </c>
      <c r="H26" s="309">
        <v>0</v>
      </c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1"/>
        <v>0</v>
      </c>
      <c r="P26" s="117"/>
      <c r="Q26" s="3" t="s">
        <v>160</v>
      </c>
      <c r="R26" s="48"/>
    </row>
    <row r="27" spans="1:18" s="1" customFormat="1" ht="15.75" hidden="1" x14ac:dyDescent="0.2">
      <c r="A27" s="101" t="str">
        <f t="shared" si="0"/>
        <v>x</v>
      </c>
      <c r="B27" s="205" t="s">
        <v>20</v>
      </c>
      <c r="C27" s="206">
        <v>1.6000000000000001E-4</v>
      </c>
      <c r="D27" s="195">
        <v>0</v>
      </c>
      <c r="E27" s="230">
        <f>IFERROR(D27/C27*100,0)</f>
        <v>0</v>
      </c>
      <c r="F27" s="230">
        <v>0</v>
      </c>
      <c r="G27" s="84">
        <f>IFERROR(D27-F27,"")</f>
        <v>0</v>
      </c>
      <c r="H27" s="309">
        <v>0</v>
      </c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1"/>
        <v>0</v>
      </c>
      <c r="P27" s="117"/>
      <c r="Q27" s="3" t="s">
        <v>161</v>
      </c>
    </row>
    <row r="28" spans="1:18" s="1" customFormat="1" ht="15.75" x14ac:dyDescent="0.2">
      <c r="A28" s="101">
        <f t="shared" si="0"/>
        <v>0.20626018000000002</v>
      </c>
      <c r="B28" s="205" t="s">
        <v>21</v>
      </c>
      <c r="C28" s="206">
        <v>0.48642000000000002</v>
      </c>
      <c r="D28" s="195">
        <v>0.20626018000000002</v>
      </c>
      <c r="E28" s="230">
        <f>IFERROR(D28/C28*100,0)</f>
        <v>42.403721064100985</v>
      </c>
      <c r="F28" s="230">
        <v>0.34952464</v>
      </c>
      <c r="G28" s="84">
        <f>IFERROR(D28-F28,"")</f>
        <v>-0.14326445999999998</v>
      </c>
      <c r="H28" s="309">
        <v>0.2</v>
      </c>
      <c r="I28" s="230">
        <v>0.40947218000000002</v>
      </c>
      <c r="J28" s="308">
        <f>IFERROR(I28/H28*100,"")</f>
        <v>204.73609000000002</v>
      </c>
      <c r="K28" s="131">
        <v>0.59744327999999991</v>
      </c>
      <c r="L28" s="84">
        <f>IFERROR(I28-K28,"")</f>
        <v>-0.18797109999999989</v>
      </c>
      <c r="M28" s="95">
        <f>IFERROR(IF(D28&gt;0,I28/D28*10,""),"")</f>
        <v>19.852216748768473</v>
      </c>
      <c r="N28" s="75">
        <f>IFERROR(IF(F28&gt;0,K28/F28*10,""),"")</f>
        <v>17.09302325581395</v>
      </c>
      <c r="O28" s="141">
        <f t="shared" si="1"/>
        <v>2.7591934929545232</v>
      </c>
      <c r="P28" s="117"/>
      <c r="Q28" s="3" t="s">
        <v>160</v>
      </c>
    </row>
    <row r="29" spans="1:18" s="1" customFormat="1" ht="15.75" hidden="1" x14ac:dyDescent="0.2">
      <c r="A29" s="101" t="e">
        <f t="shared" si="0"/>
        <v>#VALUE!</v>
      </c>
      <c r="B29" s="205"/>
      <c r="C29" s="206">
        <v>0.48642000000000002</v>
      </c>
      <c r="D29" s="195" t="e">
        <v>#VALUE!</v>
      </c>
      <c r="E29" s="230">
        <f>IFERROR(D29/C29*100,0)</f>
        <v>0</v>
      </c>
      <c r="F29" s="230" t="e">
        <v>#VALUE!</v>
      </c>
      <c r="G29" s="84" t="str">
        <f>IFERROR(D29-F29,"")</f>
        <v/>
      </c>
      <c r="H29" s="309">
        <v>0</v>
      </c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3" t="s">
        <v>160</v>
      </c>
    </row>
    <row r="30" spans="1:18" s="1" customFormat="1" ht="15.75" x14ac:dyDescent="0.2">
      <c r="A30" s="101">
        <f t="shared" si="0"/>
        <v>59.403947900000006</v>
      </c>
      <c r="B30" s="205" t="s">
        <v>22</v>
      </c>
      <c r="C30" s="206">
        <v>59.894680000000001</v>
      </c>
      <c r="D30" s="195">
        <v>59.403947900000006</v>
      </c>
      <c r="E30" s="230">
        <f>IFERROR(D30/C30*100,0)</f>
        <v>99.180674978144978</v>
      </c>
      <c r="F30" s="230">
        <v>55.373237879999998</v>
      </c>
      <c r="G30" s="83">
        <f>IFERROR(D30-F30,"")</f>
        <v>4.0307100200000079</v>
      </c>
      <c r="H30" s="308">
        <v>83.4</v>
      </c>
      <c r="I30" s="230">
        <v>118.75201250000001</v>
      </c>
      <c r="J30" s="308">
        <f>IFERROR(I30/H30*100,"")</f>
        <v>142.38850419664269</v>
      </c>
      <c r="K30" s="131">
        <v>76.560120999999995</v>
      </c>
      <c r="L30" s="83">
        <f>IFERROR(I30-K30,"")</f>
        <v>42.191891500000011</v>
      </c>
      <c r="M30" s="95">
        <f>IFERROR(IF(D30&gt;0,I30/D30*10,""),"")</f>
        <v>19.990592662276573</v>
      </c>
      <c r="N30" s="74">
        <f>IFERROR(IF(F30&gt;0,K30/F30*10,""),"")</f>
        <v>13.826195456714007</v>
      </c>
      <c r="O30" s="99">
        <f t="shared" si="1"/>
        <v>6.1643972055625653</v>
      </c>
      <c r="P30" s="117"/>
      <c r="Q30" s="3" t="s">
        <v>160</v>
      </c>
    </row>
    <row r="31" spans="1:18" s="1" customFormat="1" ht="15.75" x14ac:dyDescent="0.2">
      <c r="A31" s="101">
        <f t="shared" si="0"/>
        <v>12.83588598</v>
      </c>
      <c r="B31" s="205" t="s">
        <v>83</v>
      </c>
      <c r="C31" s="206">
        <v>12.88758</v>
      </c>
      <c r="D31" s="195">
        <v>12.83588598</v>
      </c>
      <c r="E31" s="230">
        <f>IFERROR(D31/C31*100,0)</f>
        <v>99.598884972973991</v>
      </c>
      <c r="F31" s="230">
        <v>12.27806904</v>
      </c>
      <c r="G31" s="84">
        <f>IFERROR(D31-F31,"")</f>
        <v>0.55781694000000037</v>
      </c>
      <c r="H31" s="309">
        <v>53</v>
      </c>
      <c r="I31" s="230">
        <v>63.670383840000007</v>
      </c>
      <c r="J31" s="308">
        <f>IFERROR(I31/H31*100,"")</f>
        <v>120.13279969811322</v>
      </c>
      <c r="K31" s="131">
        <v>46.166718219999993</v>
      </c>
      <c r="L31" s="84">
        <f>IFERROR(I31-K31,"")</f>
        <v>17.503665620000014</v>
      </c>
      <c r="M31" s="95">
        <f>IFERROR(IF(D31&gt;0,I31/D31*10,""),"")</f>
        <v>49.603419615293291</v>
      </c>
      <c r="N31" s="75">
        <f>IFERROR(IF(F31&gt;0,K31/F31*10,""),"")</f>
        <v>37.600959947037403</v>
      </c>
      <c r="O31" s="141">
        <f t="shared" si="1"/>
        <v>12.002459668255888</v>
      </c>
      <c r="P31" s="117"/>
      <c r="Q31" s="3" t="s">
        <v>160</v>
      </c>
    </row>
    <row r="32" spans="1:18" s="1" customFormat="1" ht="15.75" x14ac:dyDescent="0.2">
      <c r="A32" s="101">
        <f t="shared" si="0"/>
        <v>27.128802</v>
      </c>
      <c r="B32" s="205" t="s">
        <v>23</v>
      </c>
      <c r="C32" s="206">
        <v>27.093060000000001</v>
      </c>
      <c r="D32" s="195">
        <v>27.128802</v>
      </c>
      <c r="E32" s="230">
        <f>IFERROR(D32/C32*100,0)</f>
        <v>100.13192308288544</v>
      </c>
      <c r="F32" s="230">
        <v>24.981867219999998</v>
      </c>
      <c r="G32" s="83">
        <f>IFERROR(D32-F32,"")</f>
        <v>2.1469347800000023</v>
      </c>
      <c r="H32" s="308">
        <v>87.7</v>
      </c>
      <c r="I32" s="230">
        <v>100.98315522</v>
      </c>
      <c r="J32" s="308">
        <f>IFERROR(I32/H32*100,"")</f>
        <v>115.14612909920181</v>
      </c>
      <c r="K32" s="131">
        <v>76.814135999999991</v>
      </c>
      <c r="L32" s="83">
        <f>IFERROR(I32-K32,"")</f>
        <v>24.16901922000001</v>
      </c>
      <c r="M32" s="95">
        <f>IFERROR(IF(D32&gt;0,I32/D32*10,""),"")</f>
        <v>37.223595505617979</v>
      </c>
      <c r="N32" s="74">
        <f>IFERROR(IF(F32&gt;0,K32/F32*10,""),"")</f>
        <v>30.747956237035829</v>
      </c>
      <c r="O32" s="99">
        <f t="shared" si="1"/>
        <v>6.4756392685821496</v>
      </c>
      <c r="P32" s="117"/>
      <c r="Q32" s="3" t="s">
        <v>160</v>
      </c>
    </row>
    <row r="33" spans="1:17" s="1" customFormat="1" ht="15.75" hidden="1" x14ac:dyDescent="0.2">
      <c r="A33" s="101" t="str">
        <f t="shared" si="0"/>
        <v>x</v>
      </c>
      <c r="B33" s="205" t="s">
        <v>24</v>
      </c>
      <c r="C33" s="206"/>
      <c r="D33" s="195">
        <v>0</v>
      </c>
      <c r="E33" s="230">
        <f>IFERROR(D33/C33*100,0)</f>
        <v>0</v>
      </c>
      <c r="F33" s="230">
        <v>0</v>
      </c>
      <c r="G33" s="84">
        <f>IFERROR(D33-F33,"")</f>
        <v>0</v>
      </c>
      <c r="H33" s="309">
        <v>0</v>
      </c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3" t="s">
        <v>160</v>
      </c>
    </row>
    <row r="34" spans="1:17" s="1" customFormat="1" ht="15.75" x14ac:dyDescent="0.2">
      <c r="A34" s="101">
        <f t="shared" si="0"/>
        <v>1.5850536000000002</v>
      </c>
      <c r="B34" s="205" t="s">
        <v>25</v>
      </c>
      <c r="C34" s="206">
        <v>2.2044000000000001</v>
      </c>
      <c r="D34" s="195">
        <v>1.5850536000000002</v>
      </c>
      <c r="E34" s="230">
        <f>IFERROR(D34/C34*100,0)</f>
        <v>71.904082743603709</v>
      </c>
      <c r="F34" s="230">
        <v>0.67161566000000006</v>
      </c>
      <c r="G34" s="84">
        <f>IFERROR(D34-F34,"")</f>
        <v>0.91343794000000011</v>
      </c>
      <c r="H34" s="309">
        <v>4</v>
      </c>
      <c r="I34" s="230">
        <v>3.7594220000000003</v>
      </c>
      <c r="J34" s="308">
        <f>IFERROR(I34/H34*100,"")</f>
        <v>93.985550000000003</v>
      </c>
      <c r="K34" s="131">
        <v>1.4224839999999999</v>
      </c>
      <c r="L34" s="84">
        <f>IFERROR(I34-K34,"")</f>
        <v>2.3369380000000004</v>
      </c>
      <c r="M34" s="95">
        <f>IFERROR(IF(D34&gt;0,I34/D34*10,""),"")</f>
        <v>23.717948717948719</v>
      </c>
      <c r="N34" s="75">
        <f>IFERROR(IF(F34&gt;0,K34/F34*10,""),"")</f>
        <v>21.180030257186079</v>
      </c>
      <c r="O34" s="141">
        <f t="shared" si="1"/>
        <v>2.5379184607626399</v>
      </c>
      <c r="P34" s="117"/>
      <c r="Q34" s="3" t="s">
        <v>160</v>
      </c>
    </row>
    <row r="35" spans="1:17" s="1" customFormat="1" ht="15.75" x14ac:dyDescent="0.2">
      <c r="A35" s="101">
        <f t="shared" si="0"/>
        <v>8.1762348200000012</v>
      </c>
      <c r="B35" s="205" t="s">
        <v>26</v>
      </c>
      <c r="C35" s="206">
        <v>8.77</v>
      </c>
      <c r="D35" s="195">
        <v>8.1762348200000012</v>
      </c>
      <c r="E35" s="230">
        <f>IFERROR(D35/C35*100,0)</f>
        <v>93.229587457240612</v>
      </c>
      <c r="F35" s="230">
        <v>5.9276940399999996</v>
      </c>
      <c r="G35" s="83">
        <f>IFERROR(D35-F35,"")</f>
        <v>2.2485407800000017</v>
      </c>
      <c r="H35" s="308">
        <v>18.28</v>
      </c>
      <c r="I35" s="230">
        <v>21.577050160000002</v>
      </c>
      <c r="J35" s="308">
        <f>IFERROR(I35/H35*100,"")</f>
        <v>118.03637943107222</v>
      </c>
      <c r="K35" s="131">
        <v>11.87672534</v>
      </c>
      <c r="L35" s="83">
        <f>IFERROR(I35-K35,"")</f>
        <v>9.7003248200000023</v>
      </c>
      <c r="M35" s="95">
        <f>IFERROR(IF(D35&gt;0,I35/D35*10,""),"")</f>
        <v>26.389958990928296</v>
      </c>
      <c r="N35" s="74">
        <f>IFERROR(IF(F35&gt;0,K35/F35*10,""),"")</f>
        <v>20.035995886184438</v>
      </c>
      <c r="O35" s="99">
        <f t="shared" si="1"/>
        <v>6.3539631047438583</v>
      </c>
      <c r="P35" s="117"/>
      <c r="Q35" s="3" t="s">
        <v>160</v>
      </c>
    </row>
    <row r="36" spans="1:17" s="13" customFormat="1" ht="15.75" x14ac:dyDescent="0.25">
      <c r="A36" s="101">
        <f t="shared" si="0"/>
        <v>899.99588918577786</v>
      </c>
      <c r="B36" s="203" t="s">
        <v>59</v>
      </c>
      <c r="C36" s="204">
        <v>893.55955870000003</v>
      </c>
      <c r="D36" s="194">
        <v>899.99588918577786</v>
      </c>
      <c r="E36" s="236">
        <f>IFERROR(D36/C36*100,0)</f>
        <v>100.7203023484122</v>
      </c>
      <c r="F36" s="130">
        <v>1133.1964771000005</v>
      </c>
      <c r="G36" s="82">
        <f>IFERROR(D36-F36,"")</f>
        <v>-233.20058791422264</v>
      </c>
      <c r="H36" s="307">
        <v>2858.5650000000001</v>
      </c>
      <c r="I36" s="236">
        <v>3430.3059411600007</v>
      </c>
      <c r="J36" s="351">
        <f>IFERROR(I36/H36*100,"")</f>
        <v>120.00097745407226</v>
      </c>
      <c r="K36" s="229">
        <v>3509.6266971800001</v>
      </c>
      <c r="L36" s="82">
        <f>IFERROR(I36-K36,"")</f>
        <v>-79.320756019999408</v>
      </c>
      <c r="M36" s="94">
        <f>IFERROR(IF(D36&gt;0,I36/D36*10,""),"")</f>
        <v>38.114684548874806</v>
      </c>
      <c r="N36" s="73">
        <f>IFERROR(IF(F36&gt;0,K36/F36*10,""),"")</f>
        <v>30.971034309615916</v>
      </c>
      <c r="O36" s="98">
        <f t="shared" si="1"/>
        <v>7.1436502392588892</v>
      </c>
      <c r="P36" s="117"/>
      <c r="Q36" s="3" t="s">
        <v>160</v>
      </c>
    </row>
    <row r="37" spans="1:17" s="17" customFormat="1" ht="15.75" x14ac:dyDescent="0.2">
      <c r="A37" s="101">
        <f t="shared" si="0"/>
        <v>11.209173920000001</v>
      </c>
      <c r="B37" s="205" t="s">
        <v>84</v>
      </c>
      <c r="C37" s="206">
        <v>11.060930000000001</v>
      </c>
      <c r="D37" s="195">
        <v>11.209173920000001</v>
      </c>
      <c r="E37" s="230">
        <f>IFERROR(D37/C37*100,0)</f>
        <v>101.34024824314049</v>
      </c>
      <c r="F37" s="230">
        <v>12.95781318</v>
      </c>
      <c r="G37" s="84">
        <f>IFERROR(D37-F37,"")</f>
        <v>-1.7486392599999991</v>
      </c>
      <c r="H37" s="309">
        <v>49.682000000000002</v>
      </c>
      <c r="I37" s="230">
        <v>56.698180119999996</v>
      </c>
      <c r="J37" s="308">
        <f>IFERROR(I37/H37*100,"")</f>
        <v>114.12217728754879</v>
      </c>
      <c r="K37" s="131">
        <v>60.131446859999997</v>
      </c>
      <c r="L37" s="84">
        <f>IFERROR(I37-K37,"")</f>
        <v>-3.4332667400000005</v>
      </c>
      <c r="M37" s="95">
        <f>IFERROR(IF(D37&gt;0,I37/D37*10,""),"")</f>
        <v>50.581943437273374</v>
      </c>
      <c r="N37" s="75">
        <f>IFERROR(IF(F37&gt;0,K37/F37*10,""),"")</f>
        <v>46.405551634909429</v>
      </c>
      <c r="O37" s="141">
        <f t="shared" si="1"/>
        <v>4.1763918023639448</v>
      </c>
      <c r="P37" s="117"/>
      <c r="Q37" s="3" t="s">
        <v>160</v>
      </c>
    </row>
    <row r="38" spans="1:17" s="1" customFormat="1" ht="15.75" x14ac:dyDescent="0.2">
      <c r="A38" s="101">
        <f t="shared" si="0"/>
        <v>20.679869180000001</v>
      </c>
      <c r="B38" s="205" t="s">
        <v>85</v>
      </c>
      <c r="C38" s="206">
        <v>25.7681</v>
      </c>
      <c r="D38" s="195">
        <v>20.679869180000001</v>
      </c>
      <c r="E38" s="230">
        <f>IFERROR(D38/C38*100,0)</f>
        <v>80.25376019186514</v>
      </c>
      <c r="F38" s="230">
        <v>27.425491520000001</v>
      </c>
      <c r="G38" s="84">
        <f>IFERROR(D38-F38,"")</f>
        <v>-6.7456223400000006</v>
      </c>
      <c r="H38" s="309">
        <v>33.6</v>
      </c>
      <c r="I38" s="230">
        <v>35.547875159999997</v>
      </c>
      <c r="J38" s="308">
        <f>IFERROR(I38/H38*100,"")</f>
        <v>105.7972475</v>
      </c>
      <c r="K38" s="131">
        <v>55.212700400000003</v>
      </c>
      <c r="L38" s="84">
        <f>IFERROR(I38-K38,"")</f>
        <v>-19.664825240000006</v>
      </c>
      <c r="M38" s="95">
        <f>IFERROR(IF(D38&gt;0,I38/D38*10,""),"")</f>
        <v>17.189603498255785</v>
      </c>
      <c r="N38" s="75">
        <f>IFERROR(IF(F38&gt;0,K38/F38*10,""),"")</f>
        <v>20.131890930646115</v>
      </c>
      <c r="O38" s="141">
        <f t="shared" si="1"/>
        <v>-2.9422874323903301</v>
      </c>
      <c r="P38" s="117"/>
      <c r="Q38" s="3" t="s">
        <v>160</v>
      </c>
    </row>
    <row r="39" spans="1:17" s="3" customFormat="1" ht="15.75" x14ac:dyDescent="0.2">
      <c r="A39" s="101">
        <f t="shared" si="0"/>
        <v>189.47215216037799</v>
      </c>
      <c r="B39" s="207" t="s">
        <v>63</v>
      </c>
      <c r="C39" s="206">
        <v>186.47732629999999</v>
      </c>
      <c r="D39" s="195">
        <v>189.47215216037799</v>
      </c>
      <c r="E39" s="230">
        <f>IFERROR(D39/C39*100,0)</f>
        <v>101.60599999999999</v>
      </c>
      <c r="F39" s="230">
        <v>206.564998</v>
      </c>
      <c r="G39" s="85">
        <f>IFERROR(D39-F39,"")</f>
        <v>-17.092845839622015</v>
      </c>
      <c r="H39" s="310">
        <v>503.64600000000007</v>
      </c>
      <c r="I39" s="230">
        <v>740.19970999999998</v>
      </c>
      <c r="J39" s="308">
        <f>IFERROR(I39/H39*100,"")</f>
        <v>146.96824952446755</v>
      </c>
      <c r="K39" s="131">
        <v>520.12111400000003</v>
      </c>
      <c r="L39" s="85">
        <f>IFERROR(I39-K39,"")</f>
        <v>220.07859599999995</v>
      </c>
      <c r="M39" s="96">
        <f>IFERROR(IF(D39&gt;0,I39/D39*10,""),"")</f>
        <v>39.066411689537397</v>
      </c>
      <c r="N39" s="75">
        <f>IFERROR(IF(F39&gt;0,K39/F39*10,""),"")</f>
        <v>25.17953762911953</v>
      </c>
      <c r="O39" s="141">
        <f t="shared" si="1"/>
        <v>13.886874060417867</v>
      </c>
      <c r="P39" s="117"/>
      <c r="Q39" s="3" t="s">
        <v>160</v>
      </c>
    </row>
    <row r="40" spans="1:17" s="1" customFormat="1" ht="15.75" x14ac:dyDescent="0.2">
      <c r="A40" s="101">
        <f t="shared" si="0"/>
        <v>197.36965500000002</v>
      </c>
      <c r="B40" s="205" t="s">
        <v>27</v>
      </c>
      <c r="C40" s="206">
        <v>194.25032490000001</v>
      </c>
      <c r="D40" s="195">
        <v>197.36965500000002</v>
      </c>
      <c r="E40" s="230">
        <f>IFERROR(D40/C40*100,0)</f>
        <v>101.60583005542247</v>
      </c>
      <c r="F40" s="230">
        <v>227.13106846000002</v>
      </c>
      <c r="G40" s="84">
        <f>IFERROR(D40-F40,"")</f>
        <v>-29.76141346</v>
      </c>
      <c r="H40" s="309">
        <v>1089.4000000000001</v>
      </c>
      <c r="I40" s="230">
        <v>1374.9323920000002</v>
      </c>
      <c r="J40" s="308">
        <f>IFERROR(I40/H40*100,"")</f>
        <v>126.21005984945842</v>
      </c>
      <c r="K40" s="131">
        <v>1357.6563238199999</v>
      </c>
      <c r="L40" s="84">
        <f>IFERROR(I40-K40,"")</f>
        <v>17.276068180000266</v>
      </c>
      <c r="M40" s="95">
        <f>IFERROR(IF(D40&gt;0,I40/D40*10,""),"")</f>
        <v>69.662805662805667</v>
      </c>
      <c r="N40" s="75">
        <f>IFERROR(IF(F40&gt;0,K40/F40*10,""),"")</f>
        <v>59.774135393507215</v>
      </c>
      <c r="O40" s="141">
        <f t="shared" si="1"/>
        <v>9.8886702692984514</v>
      </c>
      <c r="P40" s="117"/>
      <c r="Q40" s="3" t="s">
        <v>160</v>
      </c>
    </row>
    <row r="41" spans="1:17" s="1" customFormat="1" ht="15.75" x14ac:dyDescent="0.2">
      <c r="A41" s="101">
        <f t="shared" si="0"/>
        <v>6.9085374004000002</v>
      </c>
      <c r="B41" s="205" t="s">
        <v>28</v>
      </c>
      <c r="C41" s="206">
        <v>6.7993399999999999</v>
      </c>
      <c r="D41" s="195">
        <v>6.9085374004000002</v>
      </c>
      <c r="E41" s="230">
        <f>IFERROR(D41/C41*100,0)</f>
        <v>101.60599999999999</v>
      </c>
      <c r="F41" s="230">
        <v>5.1819059999999997</v>
      </c>
      <c r="G41" s="83">
        <f>IFERROR(D41-F41,"")</f>
        <v>1.7266314004000005</v>
      </c>
      <c r="H41" s="308">
        <v>14.7</v>
      </c>
      <c r="I41" s="230">
        <v>16.581083139999997</v>
      </c>
      <c r="J41" s="308">
        <f>IFERROR(I41/H41*100,"")</f>
        <v>112.79648394557822</v>
      </c>
      <c r="K41" s="131">
        <v>14.5093368</v>
      </c>
      <c r="L41" s="83">
        <f>IFERROR(I41-K41,"")</f>
        <v>2.0717463399999971</v>
      </c>
      <c r="M41" s="95">
        <f>IFERROR(IF(D41&gt;0,I41/D41*10,""),"")</f>
        <v>24.0008589068939</v>
      </c>
      <c r="N41" s="74">
        <f>IFERROR(IF(F41&gt;0,K41/F41*10,""),"")</f>
        <v>28.000000000000004</v>
      </c>
      <c r="O41" s="99">
        <f t="shared" si="1"/>
        <v>-3.999141093106104</v>
      </c>
      <c r="P41" s="117"/>
      <c r="Q41" s="3" t="s">
        <v>160</v>
      </c>
    </row>
    <row r="42" spans="1:17" s="1" customFormat="1" ht="15.75" x14ac:dyDescent="0.2">
      <c r="A42" s="101">
        <f t="shared" si="0"/>
        <v>199.0359934</v>
      </c>
      <c r="B42" s="205" t="s">
        <v>29</v>
      </c>
      <c r="C42" s="206">
        <v>197.53335000000001</v>
      </c>
      <c r="D42" s="195">
        <v>199.0359934</v>
      </c>
      <c r="E42" s="230">
        <f>IFERROR(D42/C42*100,0)</f>
        <v>100.76070364827001</v>
      </c>
      <c r="F42" s="230">
        <v>320.36371800000001</v>
      </c>
      <c r="G42" s="83">
        <f>IFERROR(D42-F42,"")</f>
        <v>-121.32772460000001</v>
      </c>
      <c r="H42" s="308">
        <v>246.76</v>
      </c>
      <c r="I42" s="230">
        <v>347.83798039999999</v>
      </c>
      <c r="J42" s="308">
        <f>IFERROR(I42/H42*100,"")</f>
        <v>140.96206046360837</v>
      </c>
      <c r="K42" s="131">
        <v>535.92084700000009</v>
      </c>
      <c r="L42" s="83">
        <f>IFERROR(I42-K42,"")</f>
        <v>-188.0828666000001</v>
      </c>
      <c r="M42" s="95">
        <f>IFERROR(IF(D42&gt;0,I42/D42*10,""),"")</f>
        <v>17.47613456531727</v>
      </c>
      <c r="N42" s="75">
        <f>IFERROR(IF(F42&gt;0,K42/F42*10,""),"")</f>
        <v>16.728512527751352</v>
      </c>
      <c r="O42" s="141">
        <f t="shared" si="1"/>
        <v>0.74762203756591816</v>
      </c>
      <c r="P42" s="117"/>
      <c r="Q42" s="3" t="s">
        <v>160</v>
      </c>
    </row>
    <row r="43" spans="1:17" s="1" customFormat="1" ht="15.75" x14ac:dyDescent="0.2">
      <c r="A43" s="101">
        <f t="shared" si="0"/>
        <v>275.14904799999999</v>
      </c>
      <c r="B43" s="205" t="s">
        <v>30</v>
      </c>
      <c r="C43" s="206">
        <v>271.50143750000001</v>
      </c>
      <c r="D43" s="195">
        <v>275.14904799999999</v>
      </c>
      <c r="E43" s="230">
        <f>IFERROR(D43/C43*100,0)</f>
        <v>101.3434958332403</v>
      </c>
      <c r="F43" s="230">
        <v>333.36928599999999</v>
      </c>
      <c r="G43" s="84">
        <f>IFERROR(D43-F43,"")</f>
        <v>-58.220237999999995</v>
      </c>
      <c r="H43" s="309">
        <v>920.40000000000009</v>
      </c>
      <c r="I43" s="230">
        <v>857.96106400000008</v>
      </c>
      <c r="J43" s="308">
        <f>IFERROR(I43/H43*100,"")</f>
        <v>93.216108648413737</v>
      </c>
      <c r="K43" s="131">
        <v>965.56181800000002</v>
      </c>
      <c r="L43" s="84">
        <f>IFERROR(I43-K43,"")</f>
        <v>-107.60075399999994</v>
      </c>
      <c r="M43" s="95">
        <f>IFERROR(IF(D43&gt;0,I43/D43*10,""),"")</f>
        <v>31.181683899556873</v>
      </c>
      <c r="N43" s="75">
        <f>IFERROR(IF(F43&gt;0,K43/F43*10,""),"")</f>
        <v>28.963730569948186</v>
      </c>
      <c r="O43" s="141">
        <f t="shared" si="1"/>
        <v>2.2179533296086866</v>
      </c>
      <c r="P43" s="117"/>
      <c r="Q43" s="3" t="s">
        <v>160</v>
      </c>
    </row>
    <row r="44" spans="1:17" s="1" customFormat="1" ht="15.75" x14ac:dyDescent="0.2">
      <c r="A44" s="101">
        <f t="shared" si="0"/>
        <v>0.17146012500000002</v>
      </c>
      <c r="B44" s="205" t="s">
        <v>64</v>
      </c>
      <c r="C44" s="206">
        <v>0.16875000000000001</v>
      </c>
      <c r="D44" s="195">
        <v>0.17146012500000002</v>
      </c>
      <c r="E44" s="230">
        <f>IFERROR(D44/C44*100,0)</f>
        <v>101.60599999999999</v>
      </c>
      <c r="F44" s="230">
        <v>0.20219594000000002</v>
      </c>
      <c r="G44" s="84">
        <f>IFERROR(D44-F44,"")</f>
        <v>-3.0735815E-2</v>
      </c>
      <c r="H44" s="309">
        <v>0.377</v>
      </c>
      <c r="I44" s="230">
        <v>0.54765633999999996</v>
      </c>
      <c r="J44" s="308">
        <f>IFERROR(I44/H44*100,"")</f>
        <v>145.26693368700265</v>
      </c>
      <c r="K44" s="131">
        <v>0.51311030000000002</v>
      </c>
      <c r="L44" s="84">
        <f>IFERROR(I44-K44,"")</f>
        <v>3.4546039999999945E-2</v>
      </c>
      <c r="M44" s="95">
        <f>IFERROR(IF(D44&gt;0,I44/D44*10,""),"")</f>
        <v>31.940740740740736</v>
      </c>
      <c r="N44" s="75">
        <f>IFERROR(IF(F44&gt;0,K44/F44*10,""),"")</f>
        <v>25.37688442211055</v>
      </c>
      <c r="O44" s="141">
        <f t="shared" si="1"/>
        <v>6.5638563186301866</v>
      </c>
      <c r="P44" s="117"/>
      <c r="Q44" s="3" t="s">
        <v>160</v>
      </c>
    </row>
    <row r="45" spans="1:17" s="13" customFormat="1" ht="15.75" x14ac:dyDescent="0.25">
      <c r="A45" s="101">
        <f t="shared" si="0"/>
        <v>362.96132530618002</v>
      </c>
      <c r="B45" s="203" t="s">
        <v>62</v>
      </c>
      <c r="C45" s="204">
        <v>359.73496660000001</v>
      </c>
      <c r="D45" s="194">
        <v>362.96132530618002</v>
      </c>
      <c r="E45" s="236">
        <f>IFERROR(D45/C45*100,0)</f>
        <v>100.89687103165801</v>
      </c>
      <c r="F45" s="130">
        <v>412.09767904</v>
      </c>
      <c r="G45" s="86">
        <f>IFERROR(D45-F45,"")</f>
        <v>-49.136353733819988</v>
      </c>
      <c r="H45" s="311">
        <v>1272.6999999999998</v>
      </c>
      <c r="I45" s="236">
        <v>1331.1300454</v>
      </c>
      <c r="J45" s="351">
        <f>IFERROR(I45/H45*100,"")</f>
        <v>104.59103051779681</v>
      </c>
      <c r="K45" s="229">
        <v>1462.09103486</v>
      </c>
      <c r="L45" s="86">
        <f>IFERROR(I45-K45,"")</f>
        <v>-130.96098946000006</v>
      </c>
      <c r="M45" s="94">
        <f>IFERROR(IF(D45&gt;0,I45/D45*10,""),"")</f>
        <v>36.674156517284885</v>
      </c>
      <c r="N45" s="76">
        <f>IFERROR(IF(F45&gt;0,K45/F45*10,""),"")</f>
        <v>35.4792348810604</v>
      </c>
      <c r="O45" s="140">
        <f t="shared" si="1"/>
        <v>1.1949216362244854</v>
      </c>
      <c r="P45" s="158"/>
      <c r="Q45" s="112" t="s">
        <v>160</v>
      </c>
    </row>
    <row r="46" spans="1:17" s="1" customFormat="1" ht="15.75" x14ac:dyDescent="0.2">
      <c r="A46" s="101">
        <f t="shared" si="0"/>
        <v>38.811459880000001</v>
      </c>
      <c r="B46" s="205" t="s">
        <v>86</v>
      </c>
      <c r="C46" s="206">
        <v>38.198099999999997</v>
      </c>
      <c r="D46" s="195">
        <v>38.811459880000001</v>
      </c>
      <c r="E46" s="230">
        <f>IFERROR(D46/C46*100,0)</f>
        <v>101.60573400247657</v>
      </c>
      <c r="F46" s="230">
        <v>35.075407260000006</v>
      </c>
      <c r="G46" s="84">
        <f>IFERROR(D46-F46,"")</f>
        <v>3.7360526199999953</v>
      </c>
      <c r="H46" s="309">
        <v>75</v>
      </c>
      <c r="I46" s="230">
        <v>87.668704980000001</v>
      </c>
      <c r="J46" s="308">
        <f>IFERROR(I46/H46*100,"")</f>
        <v>116.89160664000001</v>
      </c>
      <c r="K46" s="131">
        <v>83.577031360000007</v>
      </c>
      <c r="L46" s="84">
        <f>IFERROR(I46-K46,"")</f>
        <v>4.0916736199999946</v>
      </c>
      <c r="M46" s="95">
        <f>IFERROR(IF(D46&gt;0,I46/D46*10,""),"")</f>
        <v>22.58835541127808</v>
      </c>
      <c r="N46" s="75">
        <f>IFERROR(IF(F46&gt;0,K46/F46*10,""),"")</f>
        <v>23.82781495321688</v>
      </c>
      <c r="O46" s="141">
        <f t="shared" si="1"/>
        <v>-1.2394595419387997</v>
      </c>
      <c r="P46" s="117"/>
      <c r="Q46" s="3" t="s">
        <v>160</v>
      </c>
    </row>
    <row r="47" spans="1:17" s="1" customFormat="1" ht="15.75" x14ac:dyDescent="0.2">
      <c r="A47" s="101">
        <f t="shared" si="0"/>
        <v>6.0963599999999998</v>
      </c>
      <c r="B47" s="205" t="s">
        <v>87</v>
      </c>
      <c r="C47" s="206">
        <v>6</v>
      </c>
      <c r="D47" s="195">
        <v>6.0963599999999998</v>
      </c>
      <c r="E47" s="230">
        <f>IFERROR(D47/C47*100,0)</f>
        <v>101.60599999999999</v>
      </c>
      <c r="F47" s="230">
        <v>8.1488012000000012</v>
      </c>
      <c r="G47" s="84">
        <f>IFERROR(D47-F47,"")</f>
        <v>-2.0524412000000014</v>
      </c>
      <c r="H47" s="312">
        <v>28.8</v>
      </c>
      <c r="I47" s="230">
        <v>38.813492000000004</v>
      </c>
      <c r="J47" s="308">
        <f>IFERROR(I47/H47*100,"")</f>
        <v>134.76906944444445</v>
      </c>
      <c r="K47" s="131">
        <v>37.928503739999996</v>
      </c>
      <c r="L47" s="84">
        <f>IFERROR(I47-K47,"")</f>
        <v>0.88498826000000719</v>
      </c>
      <c r="M47" s="95">
        <f>IFERROR(IF(D47&gt;0,I47/D47*10,""),"")</f>
        <v>63.666666666666671</v>
      </c>
      <c r="N47" s="75">
        <f>IFERROR(IF(F47&gt;0,K47/F47*10,""),"")</f>
        <v>46.544887780548621</v>
      </c>
      <c r="O47" s="141">
        <f t="shared" si="1"/>
        <v>17.121778886118051</v>
      </c>
      <c r="P47" s="117"/>
      <c r="Q47" s="3" t="s">
        <v>160</v>
      </c>
    </row>
    <row r="48" spans="1:17" s="1" customFormat="1" ht="15.75" x14ac:dyDescent="0.2">
      <c r="A48" s="101">
        <f t="shared" si="0"/>
        <v>18.55457952618</v>
      </c>
      <c r="B48" s="205" t="s">
        <v>88</v>
      </c>
      <c r="C48" s="206">
        <v>18.261303000000002</v>
      </c>
      <c r="D48" s="195">
        <v>18.55457952618</v>
      </c>
      <c r="E48" s="230">
        <f>IFERROR(D48/C48*100,0)</f>
        <v>101.60599999999999</v>
      </c>
      <c r="F48" s="230">
        <v>22.957875699999999</v>
      </c>
      <c r="G48" s="84">
        <f>IFERROR(D48-F48,"")</f>
        <v>-4.4032961738199994</v>
      </c>
      <c r="H48" s="327">
        <v>66.3</v>
      </c>
      <c r="I48" s="230">
        <v>76.05209099999999</v>
      </c>
      <c r="J48" s="308">
        <f>IFERROR(I48/H48*100,"")</f>
        <v>114.70903619909501</v>
      </c>
      <c r="K48" s="131">
        <v>76.047010700000001</v>
      </c>
      <c r="L48" s="84">
        <f>IFERROR(I48-K48,"")</f>
        <v>5.0802999999888243E-3</v>
      </c>
      <c r="M48" s="95">
        <f>IFERROR(IF(D48&gt;0,I48/D48*10,""),"")</f>
        <v>40.988312827403384</v>
      </c>
      <c r="N48" s="75">
        <f>IFERROR(IF(F48&gt;0,K48/F48*10,""),"")</f>
        <v>33.124585085195839</v>
      </c>
      <c r="O48" s="141">
        <f t="shared" si="1"/>
        <v>7.8637277422075442</v>
      </c>
      <c r="P48" s="117"/>
      <c r="Q48" s="3" t="s">
        <v>160</v>
      </c>
    </row>
    <row r="49" spans="1:17" s="1" customFormat="1" ht="15.75" x14ac:dyDescent="0.2">
      <c r="A49" s="101">
        <f t="shared" si="0"/>
        <v>2.7728277399999999</v>
      </c>
      <c r="B49" s="205" t="s">
        <v>89</v>
      </c>
      <c r="C49" s="206">
        <v>5.2023000000000001</v>
      </c>
      <c r="D49" s="195">
        <v>2.7728277399999999</v>
      </c>
      <c r="E49" s="230">
        <f>IFERROR(D49/C49*100,0)</f>
        <v>53.300035368971407</v>
      </c>
      <c r="F49" s="230">
        <v>7.4009810399999996</v>
      </c>
      <c r="G49" s="84">
        <f>IFERROR(D49-F49,"")</f>
        <v>-4.6281532999999992</v>
      </c>
      <c r="H49" s="327">
        <v>20.799999999999997</v>
      </c>
      <c r="I49" s="230">
        <v>9.3345432200000005</v>
      </c>
      <c r="J49" s="308">
        <f>IFERROR(I49/H49*100,"")</f>
        <v>44.877611634615391</v>
      </c>
      <c r="K49" s="131">
        <v>28.755514059999999</v>
      </c>
      <c r="L49" s="87">
        <f>IFERROR(I49-K49,"")</f>
        <v>-19.420970839999999</v>
      </c>
      <c r="M49" s="95">
        <f>IFERROR(IF(D49&gt;0,I49/D49*10,""),"")</f>
        <v>33.664345914254305</v>
      </c>
      <c r="N49" s="75">
        <f>IFERROR(IF(F49&gt;0,K49/F49*10,""),"")</f>
        <v>38.853651839648549</v>
      </c>
      <c r="O49" s="141">
        <f t="shared" si="1"/>
        <v>-5.189305925394244</v>
      </c>
      <c r="P49" s="117"/>
      <c r="Q49" s="3" t="s">
        <v>160</v>
      </c>
    </row>
    <row r="50" spans="1:17" s="1" customFormat="1" ht="15.75" x14ac:dyDescent="0.2">
      <c r="A50" s="101">
        <f t="shared" si="0"/>
        <v>3.4546039999999998</v>
      </c>
      <c r="B50" s="205" t="s">
        <v>101</v>
      </c>
      <c r="C50" s="206">
        <v>3.472</v>
      </c>
      <c r="D50" s="195">
        <v>3.4546039999999998</v>
      </c>
      <c r="E50" s="230">
        <f>IFERROR(D50/C50*100,0)</f>
        <v>99.498963133640544</v>
      </c>
      <c r="F50" s="230">
        <v>5.1819059999999997</v>
      </c>
      <c r="G50" s="84">
        <f>IFERROR(D50-F50,"")</f>
        <v>-1.7273019999999999</v>
      </c>
      <c r="H50" s="327">
        <v>10.7</v>
      </c>
      <c r="I50" s="230">
        <v>11.65319214</v>
      </c>
      <c r="J50" s="308">
        <f>IFERROR(I50/H50*100,"")</f>
        <v>108.90833775700935</v>
      </c>
      <c r="K50" s="131">
        <v>15.647323999999999</v>
      </c>
      <c r="L50" s="87">
        <f>IFERROR(I50-K50,"")</f>
        <v>-3.9941318599999995</v>
      </c>
      <c r="M50" s="95">
        <f>IFERROR(IF(D50&gt;0,I50/D50*10,""),"")</f>
        <v>33.732352941176472</v>
      </c>
      <c r="N50" s="75">
        <f>IFERROR(IF(F50&gt;0,K50/F50*10,""),"")</f>
        <v>30.196078431372548</v>
      </c>
      <c r="O50" s="141">
        <f t="shared" si="1"/>
        <v>3.5362745098039241</v>
      </c>
      <c r="P50" s="117"/>
      <c r="Q50" s="3" t="s">
        <v>160</v>
      </c>
    </row>
    <row r="51" spans="1:17" s="1" customFormat="1" ht="15.75" x14ac:dyDescent="0.2">
      <c r="A51" s="101">
        <f t="shared" si="0"/>
        <v>48.807458160000003</v>
      </c>
      <c r="B51" s="205" t="s">
        <v>90</v>
      </c>
      <c r="C51" s="206">
        <v>48.036000000000001</v>
      </c>
      <c r="D51" s="195">
        <v>48.807458160000003</v>
      </c>
      <c r="E51" s="230">
        <f>IFERROR(D51/C51*100,0)</f>
        <v>101.60599999999999</v>
      </c>
      <c r="F51" s="230">
        <v>50.473796560000004</v>
      </c>
      <c r="G51" s="84">
        <f>IFERROR(D51-F51,"")</f>
        <v>-1.6663384000000008</v>
      </c>
      <c r="H51" s="327">
        <v>123.6</v>
      </c>
      <c r="I51" s="230">
        <v>138.18517606</v>
      </c>
      <c r="J51" s="308">
        <f>IFERROR(I51/H51*100,"")</f>
        <v>111.80030425566343</v>
      </c>
      <c r="K51" s="131">
        <v>145.144171</v>
      </c>
      <c r="L51" s="87">
        <f>IFERROR(I51-K51,"")</f>
        <v>-6.9589949399999966</v>
      </c>
      <c r="M51" s="95">
        <f>IFERROR(IF(D51&gt;0,I51/D51*10,""),"")</f>
        <v>28.312307436089597</v>
      </c>
      <c r="N51" s="75">
        <f>IFERROR(IF(F51&gt;0,K51/F51*10,""),"")</f>
        <v>28.756341090264918</v>
      </c>
      <c r="O51" s="141">
        <f t="shared" si="1"/>
        <v>-0.44403365417532115</v>
      </c>
      <c r="P51" s="117"/>
      <c r="Q51" s="3" t="s">
        <v>160</v>
      </c>
    </row>
    <row r="52" spans="1:17" s="1" customFormat="1" ht="15.75" x14ac:dyDescent="0.2">
      <c r="A52" s="101">
        <f t="shared" si="0"/>
        <v>244.46403599999999</v>
      </c>
      <c r="B52" s="205" t="s">
        <v>102</v>
      </c>
      <c r="C52" s="206">
        <v>240.56526360000001</v>
      </c>
      <c r="D52" s="195">
        <v>244.46403599999999</v>
      </c>
      <c r="E52" s="230">
        <f>IFERROR(D52/C52*100,0)</f>
        <v>101.62067138940003</v>
      </c>
      <c r="F52" s="230">
        <v>282.85891127999997</v>
      </c>
      <c r="G52" s="264">
        <f>IFERROR(D52-F52,"")</f>
        <v>-38.39487527999998</v>
      </c>
      <c r="H52" s="327">
        <v>947.5</v>
      </c>
      <c r="I52" s="230">
        <v>969.42284600000005</v>
      </c>
      <c r="J52" s="308">
        <f>IFERROR(I52/H52*100,"")</f>
        <v>102.31375683377308</v>
      </c>
      <c r="K52" s="131">
        <v>1074.9914799999999</v>
      </c>
      <c r="L52" s="88">
        <f>IFERROR(I52-K52,"")</f>
        <v>-105.56863399999986</v>
      </c>
      <c r="M52" s="95">
        <f>IFERROR(IF(D52&gt;0,I52/D52*10,""),"")</f>
        <v>39.655029093931844</v>
      </c>
      <c r="N52" s="77">
        <f>IFERROR(IF(F52&gt;0,K52/F52*10,""),"")</f>
        <v>38.004511688722211</v>
      </c>
      <c r="O52" s="142">
        <f t="shared" si="1"/>
        <v>1.6505174052096336</v>
      </c>
      <c r="P52" s="117"/>
      <c r="Q52" s="3" t="s">
        <v>160</v>
      </c>
    </row>
    <row r="53" spans="1:17" s="13" customFormat="1" ht="15.75" x14ac:dyDescent="0.25">
      <c r="A53" s="101">
        <f t="shared" si="0"/>
        <v>3034.8847532939999</v>
      </c>
      <c r="B53" s="208" t="s">
        <v>31</v>
      </c>
      <c r="C53" s="209">
        <v>3014.4636</v>
      </c>
      <c r="D53" s="196">
        <v>3034.8847532939999</v>
      </c>
      <c r="E53" s="237">
        <f>IFERROR(D53/C53*100,0)</f>
        <v>100.677439040697</v>
      </c>
      <c r="F53" s="132">
        <v>2697.0926597200005</v>
      </c>
      <c r="G53" s="153">
        <f>IFERROR(D53-F53,"")</f>
        <v>337.79209357399941</v>
      </c>
      <c r="H53" s="328">
        <v>5561.2199999999993</v>
      </c>
      <c r="I53" s="237">
        <v>8582.2432514599986</v>
      </c>
      <c r="J53" s="351">
        <f>IFERROR(I53/H53*100,"")</f>
        <v>154.3230307641129</v>
      </c>
      <c r="K53" s="229">
        <v>4262.037416260001</v>
      </c>
      <c r="L53" s="162">
        <f>IFERROR(I53-K53,"")</f>
        <v>4320.2058351999976</v>
      </c>
      <c r="M53" s="94">
        <f>IFERROR(IF(D53&gt;0,I53/D53*10,""),"")</f>
        <v>28.278646304921505</v>
      </c>
      <c r="N53" s="78">
        <f>IFERROR(IF(F53&gt;0,K53/F53*10,""),"")</f>
        <v>15.8023396078</v>
      </c>
      <c r="O53" s="143">
        <f t="shared" si="1"/>
        <v>12.476306697121505</v>
      </c>
      <c r="P53" s="158"/>
      <c r="Q53" s="112" t="s">
        <v>160</v>
      </c>
    </row>
    <row r="54" spans="1:17" s="17" customFormat="1" ht="15.75" x14ac:dyDescent="0.2">
      <c r="A54" s="101">
        <f t="shared" si="0"/>
        <v>481.99143038</v>
      </c>
      <c r="B54" s="210" t="s">
        <v>91</v>
      </c>
      <c r="C54" s="206">
        <v>476.66520000000003</v>
      </c>
      <c r="D54" s="195">
        <v>481.99143038</v>
      </c>
      <c r="E54" s="230">
        <f>IFERROR(D54/C54*100,0)</f>
        <v>101.11739442694787</v>
      </c>
      <c r="F54" s="230">
        <v>355.18511025999999</v>
      </c>
      <c r="G54" s="265">
        <f>IFERROR(D54-F54,"")</f>
        <v>126.80632012000001</v>
      </c>
      <c r="H54" s="329">
        <v>889.2</v>
      </c>
      <c r="I54" s="230">
        <v>1545.8184431</v>
      </c>
      <c r="J54" s="308">
        <f>IFERROR(I54/H54*100,"")</f>
        <v>173.84372954340978</v>
      </c>
      <c r="K54" s="131">
        <v>531.09456200000011</v>
      </c>
      <c r="L54" s="89">
        <f>IFERROR(I54-K54,"")</f>
        <v>1014.7238810999999</v>
      </c>
      <c r="M54" s="97">
        <f>IFERROR(IF(D54&gt;0,I54/D54*10,""),"")</f>
        <v>32.071492264526015</v>
      </c>
      <c r="N54" s="79">
        <f>IFERROR(IF(F54&gt;0,K54/F54*10,""),"")</f>
        <v>14.952613346072761</v>
      </c>
      <c r="O54" s="144">
        <f t="shared" si="1"/>
        <v>17.118878918453255</v>
      </c>
      <c r="P54" s="117"/>
      <c r="Q54" s="3" t="s">
        <v>160</v>
      </c>
    </row>
    <row r="55" spans="1:17" s="1" customFormat="1" ht="15.75" x14ac:dyDescent="0.2">
      <c r="A55" s="101">
        <f t="shared" si="0"/>
        <v>37.384911639999999</v>
      </c>
      <c r="B55" s="210" t="s">
        <v>92</v>
      </c>
      <c r="C55" s="206">
        <v>37.892000000000003</v>
      </c>
      <c r="D55" s="195">
        <v>37.384911639999999</v>
      </c>
      <c r="E55" s="230">
        <f>IFERROR(D55/C55*100,0)</f>
        <v>98.661753509975711</v>
      </c>
      <c r="F55" s="230">
        <v>34.963640660000003</v>
      </c>
      <c r="G55" s="83">
        <f>IFERROR(D55-F55,"")</f>
        <v>2.4212709799999956</v>
      </c>
      <c r="H55" s="329">
        <v>69</v>
      </c>
      <c r="I55" s="230">
        <v>118.5284793</v>
      </c>
      <c r="J55" s="308">
        <f>IFERROR(I55/H55*100,"")</f>
        <v>171.78040478260868</v>
      </c>
      <c r="K55" s="131">
        <v>56.905456360000002</v>
      </c>
      <c r="L55" s="90">
        <f>IFERROR(I55-K55,"")</f>
        <v>61.623022939999998</v>
      </c>
      <c r="M55" s="97">
        <f>IFERROR(IF(D55&gt;0,I55/D55*10,""),"")</f>
        <v>31.704897537642008</v>
      </c>
      <c r="N55" s="75">
        <f>IFERROR(IF(F55&gt;0,K55/F55*10,""),"")</f>
        <v>16.275609543459939</v>
      </c>
      <c r="O55" s="141">
        <f t="shared" si="1"/>
        <v>15.429287994182069</v>
      </c>
      <c r="P55" s="117"/>
      <c r="Q55" s="3" t="s">
        <v>160</v>
      </c>
    </row>
    <row r="56" spans="1:17" s="1" customFormat="1" ht="15.75" x14ac:dyDescent="0.2">
      <c r="A56" s="101">
        <f t="shared" si="0"/>
        <v>131.10831816000001</v>
      </c>
      <c r="B56" s="210" t="s">
        <v>93</v>
      </c>
      <c r="C56" s="206">
        <v>129.4709</v>
      </c>
      <c r="D56" s="195">
        <v>131.10831816000001</v>
      </c>
      <c r="E56" s="230">
        <f>IFERROR(D56/C56*100,0)</f>
        <v>101.26469975878751</v>
      </c>
      <c r="F56" s="230">
        <v>149.11696559999999</v>
      </c>
      <c r="G56" s="83">
        <f>IFERROR(D56-F56,"")</f>
        <v>-18.008647439999976</v>
      </c>
      <c r="H56" s="329">
        <v>281</v>
      </c>
      <c r="I56" s="230">
        <v>434.37073029999999</v>
      </c>
      <c r="J56" s="308">
        <f>IFERROR(I56/H56*100,"")</f>
        <v>154.58033106761567</v>
      </c>
      <c r="K56" s="131">
        <v>306.20695402000001</v>
      </c>
      <c r="L56" s="90">
        <f>IFERROR(I56-K56,"")</f>
        <v>128.16377627999998</v>
      </c>
      <c r="M56" s="97">
        <f>IFERROR(IF(D56&gt;0,I56/D56*10,""),"")</f>
        <v>33.130676710375397</v>
      </c>
      <c r="N56" s="75">
        <f>IFERROR(IF(F56&gt;0,K56/F56*10,""),"")</f>
        <v>20.534682474788774</v>
      </c>
      <c r="O56" s="141">
        <f t="shared" si="1"/>
        <v>12.595994235586623</v>
      </c>
      <c r="P56" s="117"/>
      <c r="Q56" s="3" t="s">
        <v>160</v>
      </c>
    </row>
    <row r="57" spans="1:17" s="1" customFormat="1" ht="15.75" x14ac:dyDescent="0.2">
      <c r="A57" s="101">
        <f t="shared" si="0"/>
        <v>454.17882000000003</v>
      </c>
      <c r="B57" s="210" t="s">
        <v>94</v>
      </c>
      <c r="C57" s="206">
        <v>450.84437000000003</v>
      </c>
      <c r="D57" s="195">
        <v>454.17882000000003</v>
      </c>
      <c r="E57" s="230">
        <f>IFERROR(D57/C57*100,0)</f>
        <v>100.73960111778706</v>
      </c>
      <c r="F57" s="230">
        <v>479.39946132</v>
      </c>
      <c r="G57" s="83">
        <f>IFERROR(D57-F57,"")</f>
        <v>-25.22064131999997</v>
      </c>
      <c r="H57" s="329">
        <v>1235</v>
      </c>
      <c r="I57" s="230">
        <v>1722.9329419999999</v>
      </c>
      <c r="J57" s="308">
        <f>IFERROR(I57/H57*100,"")</f>
        <v>139.50874024291497</v>
      </c>
      <c r="K57" s="131">
        <v>778.22778761999996</v>
      </c>
      <c r="L57" s="90">
        <f>IFERROR(I57-K57,"")</f>
        <v>944.70515437999995</v>
      </c>
      <c r="M57" s="97">
        <f>IFERROR(IF(D57&gt;0,I57/D57*10,""),"")</f>
        <v>37.935123042505587</v>
      </c>
      <c r="N57" s="75">
        <f>IFERROR(IF(F57&gt;0,K57/F57*10,""),"")</f>
        <v>16.233388862749088</v>
      </c>
      <c r="O57" s="141">
        <f t="shared" si="1"/>
        <v>21.7017341797565</v>
      </c>
      <c r="P57" s="117"/>
      <c r="Q57" s="3" t="s">
        <v>160</v>
      </c>
    </row>
    <row r="58" spans="1:17" s="1" customFormat="1" ht="15.75" x14ac:dyDescent="0.2">
      <c r="A58" s="101">
        <f t="shared" si="0"/>
        <v>131.77078928</v>
      </c>
      <c r="B58" s="210" t="s">
        <v>57</v>
      </c>
      <c r="C58" s="206">
        <v>132.90323000000001</v>
      </c>
      <c r="D58" s="195">
        <v>131.77078928</v>
      </c>
      <c r="E58" s="230">
        <f>IFERROR(D58/C58*100,0)</f>
        <v>99.147920844361721</v>
      </c>
      <c r="F58" s="230">
        <v>117.3396891</v>
      </c>
      <c r="G58" s="83">
        <f>IFERROR(D58-F58,"")</f>
        <v>14.431100180000001</v>
      </c>
      <c r="H58" s="329">
        <v>237.9</v>
      </c>
      <c r="I58" s="230">
        <v>363.82974874000001</v>
      </c>
      <c r="J58" s="308">
        <f>IFERROR(I58/H58*100,"")</f>
        <v>152.9339002690206</v>
      </c>
      <c r="K58" s="131">
        <v>186.39722305999999</v>
      </c>
      <c r="L58" s="83">
        <f>IFERROR(I58-K58,"")</f>
        <v>177.43252568000003</v>
      </c>
      <c r="M58" s="97">
        <f>IFERROR(IF(D58&gt;0,I58/D58*10,""),"")</f>
        <v>27.610804392079451</v>
      </c>
      <c r="N58" s="75">
        <f>IFERROR(IF(F58&gt;0,K58/F58*10,""),"")</f>
        <v>15.885266484824868</v>
      </c>
      <c r="O58" s="141">
        <f t="shared" si="1"/>
        <v>11.725537907254584</v>
      </c>
      <c r="P58" s="117"/>
      <c r="Q58" s="3" t="s">
        <v>160</v>
      </c>
    </row>
    <row r="59" spans="1:17" s="1" customFormat="1" ht="15.75" x14ac:dyDescent="0.2">
      <c r="A59" s="101">
        <f t="shared" si="0"/>
        <v>93.209280160000006</v>
      </c>
      <c r="B59" s="210" t="s">
        <v>32</v>
      </c>
      <c r="C59" s="206">
        <v>94.047939999999997</v>
      </c>
      <c r="D59" s="195">
        <v>93.209280160000006</v>
      </c>
      <c r="E59" s="230">
        <f>IFERROR(D59/C59*100,0)</f>
        <v>99.108263466483166</v>
      </c>
      <c r="F59" s="230">
        <v>95.011770600000006</v>
      </c>
      <c r="G59" s="83">
        <f>IFERROR(D59-F59,"")</f>
        <v>-1.8024904399999997</v>
      </c>
      <c r="H59" s="314">
        <v>250</v>
      </c>
      <c r="I59" s="230">
        <v>304.37093360000006</v>
      </c>
      <c r="J59" s="308">
        <f>IFERROR(I59/H59*100,"")</f>
        <v>121.74837344000002</v>
      </c>
      <c r="K59" s="131">
        <v>182.47929570000002</v>
      </c>
      <c r="L59" s="83">
        <f>IFERROR(I59-K59,"")</f>
        <v>121.89163790000003</v>
      </c>
      <c r="M59" s="97">
        <f>IFERROR(IF(D59&gt;0,I59/D59*10,""),"")</f>
        <v>32.654573994942012</v>
      </c>
      <c r="N59" s="75">
        <f>IFERROR(IF(F59&gt;0,K59/F59*10,""),"")</f>
        <v>19.205967276227142</v>
      </c>
      <c r="O59" s="141">
        <f t="shared" si="1"/>
        <v>13.448606718714871</v>
      </c>
      <c r="P59" s="117"/>
      <c r="Q59" s="3" t="s">
        <v>160</v>
      </c>
    </row>
    <row r="60" spans="1:17" s="1" customFormat="1" ht="15.75" x14ac:dyDescent="0.2">
      <c r="A60" s="101">
        <f t="shared" si="0"/>
        <v>63.291393459999995</v>
      </c>
      <c r="B60" s="210" t="s">
        <v>60</v>
      </c>
      <c r="C60" s="206">
        <v>64.494600000000005</v>
      </c>
      <c r="D60" s="195">
        <v>63.291393459999995</v>
      </c>
      <c r="E60" s="230">
        <f>IFERROR(D60/C60*100,0)</f>
        <v>98.134407314720903</v>
      </c>
      <c r="F60" s="230">
        <v>57.734561320000005</v>
      </c>
      <c r="G60" s="83">
        <f>IFERROR(D60-F60,"")</f>
        <v>5.5568321399999903</v>
      </c>
      <c r="H60" s="308">
        <v>84.3</v>
      </c>
      <c r="I60" s="230">
        <v>138.65053154000003</v>
      </c>
      <c r="J60" s="308">
        <f>IFERROR(I60/H60*100,"")</f>
        <v>164.47275390272839</v>
      </c>
      <c r="K60" s="131">
        <v>86.934093600000011</v>
      </c>
      <c r="L60" s="83">
        <f>IFERROR(I60-K60,"")</f>
        <v>51.71643794000002</v>
      </c>
      <c r="M60" s="97">
        <f>IFERROR(IF(D60&gt;0,I60/D60*10,""),"")</f>
        <v>21.906695991395232</v>
      </c>
      <c r="N60" s="75">
        <f>IFERROR(IF(F60&gt;0,K60/F60*10,""),"")</f>
        <v>15.057548132765479</v>
      </c>
      <c r="O60" s="141">
        <f t="shared" si="1"/>
        <v>6.8491478586297525</v>
      </c>
      <c r="P60" s="117"/>
      <c r="Q60" s="3" t="s">
        <v>160</v>
      </c>
    </row>
    <row r="61" spans="1:17" s="1" customFormat="1" ht="15.75" x14ac:dyDescent="0.2">
      <c r="A61" s="101">
        <f t="shared" si="0"/>
        <v>107.4686662</v>
      </c>
      <c r="B61" s="210" t="s">
        <v>33</v>
      </c>
      <c r="C61" s="206">
        <v>108.0557</v>
      </c>
      <c r="D61" s="195">
        <v>107.4686662</v>
      </c>
      <c r="E61" s="230">
        <f>IFERROR(D61/C61*100,0)</f>
        <v>99.456730371465824</v>
      </c>
      <c r="F61" s="230">
        <v>100.48833400000001</v>
      </c>
      <c r="G61" s="83">
        <f>IFERROR(D61-F61,"")</f>
        <v>6.9803321999999923</v>
      </c>
      <c r="H61" s="308">
        <v>205</v>
      </c>
      <c r="I61" s="230">
        <v>299.62694945999999</v>
      </c>
      <c r="J61" s="308">
        <f>IFERROR(I61/H61*100,"")</f>
        <v>146.15948754146342</v>
      </c>
      <c r="K61" s="131">
        <v>209.94847780000001</v>
      </c>
      <c r="L61" s="83">
        <f>IFERROR(I61-K61,"")</f>
        <v>89.678471659999985</v>
      </c>
      <c r="M61" s="97">
        <f>IFERROR(IF(D61&gt;0,I61/D61*10,""),"")</f>
        <v>27.880400869811854</v>
      </c>
      <c r="N61" s="75">
        <f>IFERROR(IF(F61&gt;0,K61/F61*10,""),"")</f>
        <v>20.892821031344791</v>
      </c>
      <c r="O61" s="141">
        <f t="shared" si="1"/>
        <v>6.9875798384670631</v>
      </c>
      <c r="P61" s="117"/>
      <c r="Q61" s="3" t="s">
        <v>160</v>
      </c>
    </row>
    <row r="62" spans="1:17" s="1" customFormat="1" ht="15.75" x14ac:dyDescent="0.2">
      <c r="A62" s="101">
        <f t="shared" si="0"/>
        <v>151.088122</v>
      </c>
      <c r="B62" s="210" t="s">
        <v>95</v>
      </c>
      <c r="C62" s="206">
        <v>151.56434999999999</v>
      </c>
      <c r="D62" s="195">
        <v>151.088122</v>
      </c>
      <c r="E62" s="230">
        <f>IFERROR(D62/C62*100,0)</f>
        <v>99.685791546626902</v>
      </c>
      <c r="F62" s="230">
        <v>128.734802</v>
      </c>
      <c r="G62" s="83">
        <f>IFERROR(D62-F62,"")</f>
        <v>22.353319999999997</v>
      </c>
      <c r="H62" s="308">
        <v>308.60000000000002</v>
      </c>
      <c r="I62" s="230">
        <v>444.01822000000004</v>
      </c>
      <c r="J62" s="308">
        <f>IFERROR(I62/H62*100,"")</f>
        <v>143.88147116007778</v>
      </c>
      <c r="K62" s="131">
        <v>277.58759200000003</v>
      </c>
      <c r="L62" s="83">
        <f>IFERROR(I62-K62,"")</f>
        <v>166.43062800000001</v>
      </c>
      <c r="M62" s="97">
        <f>IFERROR(IF(D62&gt;0,I62/D62*10,""),"")</f>
        <v>29.388029589778082</v>
      </c>
      <c r="N62" s="75">
        <f>IFERROR(IF(F62&gt;0,K62/F62*10,""),"")</f>
        <v>21.562746645619576</v>
      </c>
      <c r="O62" s="141">
        <f t="shared" si="1"/>
        <v>7.8252829441585057</v>
      </c>
      <c r="P62" s="117"/>
      <c r="Q62" s="3" t="s">
        <v>160</v>
      </c>
    </row>
    <row r="63" spans="1:17" s="1" customFormat="1" ht="15.75" x14ac:dyDescent="0.2">
      <c r="A63" s="101">
        <f t="shared" si="0"/>
        <v>533.32989399999997</v>
      </c>
      <c r="B63" s="210" t="s">
        <v>34</v>
      </c>
      <c r="C63" s="206">
        <v>528.10699999999997</v>
      </c>
      <c r="D63" s="195">
        <v>533.32989399999997</v>
      </c>
      <c r="E63" s="230">
        <f>IFERROR(D63/C63*100,0)</f>
        <v>100.98898405058065</v>
      </c>
      <c r="F63" s="230">
        <v>349.62624600000004</v>
      </c>
      <c r="G63" s="83">
        <f>IFERROR(D63-F63,"")</f>
        <v>183.70364799999993</v>
      </c>
      <c r="H63" s="308">
        <v>599.9</v>
      </c>
      <c r="I63" s="230">
        <v>951.74340200000006</v>
      </c>
      <c r="J63" s="308">
        <f>IFERROR(I63/H63*100,"")</f>
        <v>158.65034205700951</v>
      </c>
      <c r="K63" s="131">
        <v>212.76296400000001</v>
      </c>
      <c r="L63" s="83">
        <f>IFERROR(I63-K63,"")</f>
        <v>738.98043800000005</v>
      </c>
      <c r="M63" s="97">
        <f>IFERROR(IF(D63&gt;0,I63/D63*10,""),"")</f>
        <v>17.845303867403317</v>
      </c>
      <c r="N63" s="75">
        <f>IFERROR(IF(F63&gt;0,K63/F63*10,""),"")</f>
        <v>6.0854402789886652</v>
      </c>
      <c r="O63" s="141">
        <f t="shared" si="1"/>
        <v>11.759863588414651</v>
      </c>
      <c r="P63" s="117"/>
      <c r="Q63" s="3" t="s">
        <v>160</v>
      </c>
    </row>
    <row r="64" spans="1:17" s="1" customFormat="1" ht="15.75" x14ac:dyDescent="0.2">
      <c r="A64" s="101">
        <f t="shared" si="0"/>
        <v>125.280198</v>
      </c>
      <c r="B64" s="210" t="s">
        <v>35</v>
      </c>
      <c r="C64" s="206">
        <v>123.7516</v>
      </c>
      <c r="D64" s="195">
        <v>125.280198</v>
      </c>
      <c r="E64" s="230">
        <f>IFERROR(D64/C64*100,0)</f>
        <v>101.23521473661754</v>
      </c>
      <c r="F64" s="230">
        <v>124.97538</v>
      </c>
      <c r="G64" s="84">
        <f>IFERROR(D64-F64,"")</f>
        <v>0.30481799999999737</v>
      </c>
      <c r="H64" s="309">
        <v>306</v>
      </c>
      <c r="I64" s="230">
        <v>431.52068200000002</v>
      </c>
      <c r="J64" s="308">
        <f>IFERROR(I64/H64*100,"")</f>
        <v>141.01983071895427</v>
      </c>
      <c r="K64" s="131">
        <v>353.79209200000003</v>
      </c>
      <c r="L64" s="84">
        <f>IFERROR(I64-K64,"")</f>
        <v>77.728589999999997</v>
      </c>
      <c r="M64" s="97">
        <f>IFERROR(IF(D64&gt;0,I64/D64*10,""),"")</f>
        <v>34.444444444444443</v>
      </c>
      <c r="N64" s="75">
        <f>IFERROR(IF(F64&gt;0,K64/F64*10,""),"")</f>
        <v>28.308943089430898</v>
      </c>
      <c r="O64" s="141">
        <f t="shared" si="1"/>
        <v>6.1355013550135453</v>
      </c>
      <c r="P64" s="117"/>
      <c r="Q64" s="3" t="s">
        <v>160</v>
      </c>
    </row>
    <row r="65" spans="1:17" s="1" customFormat="1" ht="15.75" x14ac:dyDescent="0.2">
      <c r="A65" s="101">
        <f t="shared" si="0"/>
        <v>294.25097600000004</v>
      </c>
      <c r="B65" s="205" t="s">
        <v>36</v>
      </c>
      <c r="C65" s="206">
        <v>292.27213999999998</v>
      </c>
      <c r="D65" s="195">
        <v>294.25097600000004</v>
      </c>
      <c r="E65" s="230">
        <f>IFERROR(D65/C65*100,0)</f>
        <v>100.67705255793456</v>
      </c>
      <c r="F65" s="230">
        <v>270.17035399999997</v>
      </c>
      <c r="G65" s="83">
        <f>IFERROR(D65-F65,"")</f>
        <v>24.080622000000062</v>
      </c>
      <c r="H65" s="308">
        <v>500</v>
      </c>
      <c r="I65" s="230">
        <v>733.29050200000006</v>
      </c>
      <c r="J65" s="308">
        <f>IFERROR(I65/H65*100,"")</f>
        <v>146.6581004</v>
      </c>
      <c r="K65" s="131">
        <v>416.88941799999998</v>
      </c>
      <c r="L65" s="83">
        <f>IFERROR(I65-K65,"")</f>
        <v>316.40108400000008</v>
      </c>
      <c r="M65" s="95">
        <f>IFERROR(IF(D65&gt;0,I65/D65*10,""),"")</f>
        <v>24.920580110497234</v>
      </c>
      <c r="N65" s="75">
        <f>IFERROR(IF(F65&gt;0,K65/F65*10,""),"")</f>
        <v>15.430613012410682</v>
      </c>
      <c r="O65" s="141">
        <f t="shared" si="1"/>
        <v>9.4899670980865523</v>
      </c>
      <c r="P65" s="117"/>
      <c r="Q65" s="3" t="s">
        <v>160</v>
      </c>
    </row>
    <row r="66" spans="1:17" s="1" customFormat="1" ht="15.75" x14ac:dyDescent="0.2">
      <c r="A66" s="101">
        <f t="shared" si="0"/>
        <v>271.82246756000006</v>
      </c>
      <c r="B66" s="210" t="s">
        <v>37</v>
      </c>
      <c r="C66" s="206">
        <v>268.19367</v>
      </c>
      <c r="D66" s="195">
        <v>271.82246756000006</v>
      </c>
      <c r="E66" s="230">
        <f>IFERROR(D66/C66*100,0)</f>
        <v>101.35305115888831</v>
      </c>
      <c r="F66" s="230">
        <v>279.65120985999999</v>
      </c>
      <c r="G66" s="83">
        <f>IFERROR(D66-F66,"")</f>
        <v>-7.8287422999999308</v>
      </c>
      <c r="H66" s="308">
        <v>334.8</v>
      </c>
      <c r="I66" s="230">
        <v>527.82488091999994</v>
      </c>
      <c r="J66" s="308">
        <f>IFERROR(I66/H66*100,"")</f>
        <v>157.65378761051372</v>
      </c>
      <c r="K66" s="131">
        <v>380.89549250000005</v>
      </c>
      <c r="L66" s="83">
        <f>IFERROR(I66-K66,"")</f>
        <v>146.9293884199999</v>
      </c>
      <c r="M66" s="95">
        <f>IFERROR(IF(D66&gt;0,I66/D66*10,""),"")</f>
        <v>19.418000493409981</v>
      </c>
      <c r="N66" s="75">
        <f>IFERROR(IF(F66&gt;0,K66/F66*10,""),"")</f>
        <v>13.620377065083513</v>
      </c>
      <c r="O66" s="141">
        <f t="shared" si="1"/>
        <v>5.7976234283264674</v>
      </c>
      <c r="P66" s="117"/>
      <c r="Q66" s="3" t="s">
        <v>160</v>
      </c>
    </row>
    <row r="67" spans="1:17" s="1" customFormat="1" ht="15.75" x14ac:dyDescent="0.2">
      <c r="A67" s="101">
        <f t="shared" si="0"/>
        <v>158.709486454</v>
      </c>
      <c r="B67" s="210" t="s">
        <v>38</v>
      </c>
      <c r="C67" s="206">
        <v>156.20089999999999</v>
      </c>
      <c r="D67" s="195">
        <v>158.709486454</v>
      </c>
      <c r="E67" s="230">
        <f>IFERROR(D67/C67*100,0)</f>
        <v>101.60599999999999</v>
      </c>
      <c r="F67" s="230">
        <v>154.69513499999999</v>
      </c>
      <c r="G67" s="83">
        <f>IFERROR(D67-F67,"")</f>
        <v>4.0143514540000069</v>
      </c>
      <c r="H67" s="308">
        <v>260.52</v>
      </c>
      <c r="I67" s="230">
        <v>565.71680649999996</v>
      </c>
      <c r="J67" s="308">
        <f>IFERROR(I67/H67*100,"")</f>
        <v>217.14908893750962</v>
      </c>
      <c r="K67" s="131">
        <v>281.9160076</v>
      </c>
      <c r="L67" s="83">
        <f>IFERROR(I67-K67,"")</f>
        <v>283.80079889999996</v>
      </c>
      <c r="M67" s="95">
        <f>IFERROR(IF(D67&gt;0,I67/D67*10,""),"")</f>
        <v>35.644801022273235</v>
      </c>
      <c r="N67" s="75">
        <f>IFERROR(IF(F67&gt;0,K67/F67*10,""),"")</f>
        <v>18.223973727422006</v>
      </c>
      <c r="O67" s="141">
        <f t="shared" si="1"/>
        <v>17.420827294851229</v>
      </c>
      <c r="P67" s="117"/>
      <c r="Q67" s="3" t="s">
        <v>160</v>
      </c>
    </row>
    <row r="68" spans="1:17" s="13" customFormat="1" ht="15.75" x14ac:dyDescent="0.25">
      <c r="A68" s="101">
        <f t="shared" si="0"/>
        <v>745.8032809</v>
      </c>
      <c r="B68" s="211" t="s">
        <v>138</v>
      </c>
      <c r="C68" s="209">
        <v>746.82330999999999</v>
      </c>
      <c r="D68" s="196">
        <v>745.8032809</v>
      </c>
      <c r="E68" s="237">
        <f>IFERROR(D68/C68*100,0)</f>
        <v>99.863417613464691</v>
      </c>
      <c r="F68" s="229">
        <v>682.69071399999996</v>
      </c>
      <c r="G68" s="104">
        <f>IFERROR(D68-F68,"")</f>
        <v>63.112566900000047</v>
      </c>
      <c r="H68" s="315">
        <v>1270.3999999999999</v>
      </c>
      <c r="I68" s="319">
        <v>1714.84713652</v>
      </c>
      <c r="J68" s="351">
        <f>IFERROR(I68/H68*100,"")</f>
        <v>134.98481868073048</v>
      </c>
      <c r="K68" s="229">
        <v>909.29749549999997</v>
      </c>
      <c r="L68" s="104">
        <f>IFERROR(I68-K68,"")</f>
        <v>805.54964102000008</v>
      </c>
      <c r="M68" s="102">
        <f>IFERROR(IF(D68&gt;0,I68/D68*10,""),"")</f>
        <v>22.993290327854336</v>
      </c>
      <c r="N68" s="103">
        <f>IFERROR(IF(F68&gt;0,K68/F68*10,""),"")</f>
        <v>13.319318350945082</v>
      </c>
      <c r="O68" s="127">
        <f t="shared" si="1"/>
        <v>9.6739719769092538</v>
      </c>
      <c r="P68" s="158"/>
      <c r="Q68" s="112" t="s">
        <v>160</v>
      </c>
    </row>
    <row r="69" spans="1:17" s="1" customFormat="1" ht="15.75" x14ac:dyDescent="0.2">
      <c r="A69" s="101">
        <f t="shared" si="0"/>
        <v>130.46108794</v>
      </c>
      <c r="B69" s="210" t="s">
        <v>96</v>
      </c>
      <c r="C69" s="206">
        <v>128.39919</v>
      </c>
      <c r="D69" s="195">
        <v>130.46108794</v>
      </c>
      <c r="E69" s="230">
        <f>IFERROR(D69/C69*100,0)</f>
        <v>101.60584964749388</v>
      </c>
      <c r="F69" s="230">
        <v>116.92412055999999</v>
      </c>
      <c r="G69" s="83">
        <f>IFERROR(D69-F69,"")</f>
        <v>13.536967380000007</v>
      </c>
      <c r="H69" s="308">
        <v>190.2</v>
      </c>
      <c r="I69" s="230">
        <v>335.2998</v>
      </c>
      <c r="J69" s="308">
        <f>IFERROR(I69/H69*100,"")</f>
        <v>176.28801261829653</v>
      </c>
      <c r="K69" s="131">
        <v>128.36394009999998</v>
      </c>
      <c r="L69" s="83">
        <f>IFERROR(I69-K69,"")</f>
        <v>206.93585990000003</v>
      </c>
      <c r="M69" s="97">
        <f>IFERROR(IF(D69&gt;0,I69/D69*10,""),"")</f>
        <v>25.701134744040065</v>
      </c>
      <c r="N69" s="75">
        <f>IFERROR(IF(F69&gt;0,K69/F69*10,""),"")</f>
        <v>10.978396885536515</v>
      </c>
      <c r="O69" s="141">
        <f t="shared" si="1"/>
        <v>14.72273785850355</v>
      </c>
      <c r="P69" s="117"/>
      <c r="Q69" s="3" t="s">
        <v>160</v>
      </c>
    </row>
    <row r="70" spans="1:17" s="1" customFormat="1" ht="15.75" x14ac:dyDescent="0.2">
      <c r="A70" s="101">
        <f t="shared" ref="A70:A101" si="2">IF(OR(D70="",D70=0),"x",D70)</f>
        <v>142.36626296000003</v>
      </c>
      <c r="B70" s="212" t="s">
        <v>39</v>
      </c>
      <c r="C70" s="206">
        <v>150.69479999999999</v>
      </c>
      <c r="D70" s="195">
        <v>142.36626296000003</v>
      </c>
      <c r="E70" s="230">
        <f>IFERROR(D70/C70*100,0)</f>
        <v>94.473241916774867</v>
      </c>
      <c r="F70" s="230">
        <v>123.70936924000002</v>
      </c>
      <c r="G70" s="83">
        <f>IFERROR(D70-F70,"")</f>
        <v>18.656893720000014</v>
      </c>
      <c r="H70" s="308">
        <v>293.89999999999998</v>
      </c>
      <c r="I70" s="230">
        <v>408.80361252</v>
      </c>
      <c r="J70" s="308">
        <f>IFERROR(I70/H70*100,"")</f>
        <v>139.09615941476693</v>
      </c>
      <c r="K70" s="131">
        <v>247.70628346000001</v>
      </c>
      <c r="L70" s="83">
        <f>IFERROR(I70-K70,"")</f>
        <v>161.09732905999999</v>
      </c>
      <c r="M70" s="97">
        <f>IFERROR(IF(D70&gt;0,I70/D70*10,""),"")</f>
        <v>28.714921921836186</v>
      </c>
      <c r="N70" s="75">
        <f>IFERROR(IF(F70&gt;0,K70/F70*10,""),"")</f>
        <v>20.023243589532992</v>
      </c>
      <c r="O70" s="141">
        <f t="shared" ref="O70:O101" si="3">IFERROR(M70-N70,0)</f>
        <v>8.6916783323031943</v>
      </c>
      <c r="P70" s="117"/>
      <c r="Q70" s="3" t="s">
        <v>160</v>
      </c>
    </row>
    <row r="71" spans="1:17" s="1" customFormat="1" ht="15.75" x14ac:dyDescent="0.2">
      <c r="A71" s="101">
        <f t="shared" si="2"/>
        <v>137.67613</v>
      </c>
      <c r="B71" s="210" t="s">
        <v>40</v>
      </c>
      <c r="C71" s="206">
        <v>135.98050000000001</v>
      </c>
      <c r="D71" s="195">
        <v>137.67613</v>
      </c>
      <c r="E71" s="230">
        <f>IFERROR(D71/C71*100,0)</f>
        <v>101.24696555756157</v>
      </c>
      <c r="F71" s="230">
        <v>131.54928819999998</v>
      </c>
      <c r="G71" s="83">
        <f>IFERROR(D71-F71,"")</f>
        <v>6.1268418000000224</v>
      </c>
      <c r="H71" s="308">
        <v>284</v>
      </c>
      <c r="I71" s="230">
        <v>397.48267199999998</v>
      </c>
      <c r="J71" s="308">
        <f>IFERROR(I71/H71*100,"")</f>
        <v>139.95868732394365</v>
      </c>
      <c r="K71" s="131">
        <v>255.33486194</v>
      </c>
      <c r="L71" s="83">
        <f>IFERROR(I71-K71,"")</f>
        <v>142.14781005999998</v>
      </c>
      <c r="M71" s="97">
        <f>IFERROR(IF(D71&gt;0,I71/D71*10,""),"")</f>
        <v>28.870848708487085</v>
      </c>
      <c r="N71" s="75">
        <f>IFERROR(IF(F71&gt;0,K71/F71*10,""),"")</f>
        <v>19.40982466980768</v>
      </c>
      <c r="O71" s="141">
        <f t="shared" si="3"/>
        <v>9.4610240386794047</v>
      </c>
      <c r="P71" s="117"/>
      <c r="Q71" s="3" t="s">
        <v>160</v>
      </c>
    </row>
    <row r="72" spans="1:17" s="1" customFormat="1" ht="15.75" hidden="1" x14ac:dyDescent="0.2">
      <c r="A72" s="101" t="e">
        <f t="shared" si="2"/>
        <v>#VALUE!</v>
      </c>
      <c r="B72" s="210" t="s">
        <v>136</v>
      </c>
      <c r="C72" s="206">
        <v>135.98050000000001</v>
      </c>
      <c r="D72" s="195" t="e">
        <v>#VALUE!</v>
      </c>
      <c r="E72" s="230">
        <f>IFERROR(D72/C72*100,0)</f>
        <v>0</v>
      </c>
      <c r="F72" s="230" t="e">
        <v>#VALUE!</v>
      </c>
      <c r="G72" s="83" t="str">
        <f>IFERROR(D72-F72,"")</f>
        <v/>
      </c>
      <c r="H72" s="308">
        <v>0</v>
      </c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3" t="s">
        <v>160</v>
      </c>
    </row>
    <row r="73" spans="1:17" s="1" customFormat="1" ht="15.75" hidden="1" x14ac:dyDescent="0.2">
      <c r="A73" s="101" t="e">
        <f t="shared" si="2"/>
        <v>#VALUE!</v>
      </c>
      <c r="B73" s="210" t="s">
        <v>136</v>
      </c>
      <c r="C73" s="206"/>
      <c r="D73" s="195" t="e">
        <v>#VALUE!</v>
      </c>
      <c r="E73" s="230">
        <f>IFERROR(D73/C73*100,0)</f>
        <v>0</v>
      </c>
      <c r="F73" s="230" t="e">
        <v>#VALUE!</v>
      </c>
      <c r="G73" s="83" t="str">
        <f>IFERROR(D73-F73,"")</f>
        <v/>
      </c>
      <c r="H73" s="308">
        <v>0</v>
      </c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3" t="s">
        <v>160</v>
      </c>
    </row>
    <row r="74" spans="1:17" s="1" customFormat="1" ht="15.75" x14ac:dyDescent="0.2">
      <c r="A74" s="101">
        <f t="shared" si="2"/>
        <v>335.2998</v>
      </c>
      <c r="B74" s="210" t="s">
        <v>41</v>
      </c>
      <c r="C74" s="206">
        <v>331.74882000000002</v>
      </c>
      <c r="D74" s="195">
        <v>335.2998</v>
      </c>
      <c r="E74" s="230">
        <f>IFERROR(D74/C74*100,0)</f>
        <v>101.07038210414734</v>
      </c>
      <c r="F74" s="230">
        <v>310.50793600000003</v>
      </c>
      <c r="G74" s="83">
        <f>IFERROR(D74-F74,"")</f>
        <v>24.791863999999975</v>
      </c>
      <c r="H74" s="308">
        <v>502.3</v>
      </c>
      <c r="I74" s="230">
        <v>573.26105200000006</v>
      </c>
      <c r="J74" s="308">
        <f>IFERROR(I74/H74*100,"")</f>
        <v>114.12722516424449</v>
      </c>
      <c r="K74" s="131">
        <v>277.89241000000004</v>
      </c>
      <c r="L74" s="83">
        <f>IFERROR(I74-K74,"")</f>
        <v>295.36864200000002</v>
      </c>
      <c r="M74" s="97">
        <f>IFERROR(IF(D74&gt;0,I74/D74*10,""),"")</f>
        <v>17.096969696969701</v>
      </c>
      <c r="N74" s="75">
        <f>IFERROR(IF(F74&gt;0,K74/F74*10,""),"")</f>
        <v>8.9496073298429319</v>
      </c>
      <c r="O74" s="141">
        <f t="shared" si="3"/>
        <v>8.1473623671267692</v>
      </c>
      <c r="P74" s="117"/>
      <c r="Q74" s="3" t="s">
        <v>160</v>
      </c>
    </row>
    <row r="75" spans="1:17" s="13" customFormat="1" ht="15.75" x14ac:dyDescent="0.25">
      <c r="A75" s="101">
        <f t="shared" si="2"/>
        <v>1259.9591066399998</v>
      </c>
      <c r="B75" s="208" t="s">
        <v>42</v>
      </c>
      <c r="C75" s="209">
        <v>1271.8850791</v>
      </c>
      <c r="D75" s="196">
        <v>1259.9591066399998</v>
      </c>
      <c r="E75" s="237">
        <f>IFERROR(D75/C75*100,0)</f>
        <v>99.062338834225571</v>
      </c>
      <c r="F75" s="231">
        <v>1136.8431164400001</v>
      </c>
      <c r="G75" s="98">
        <f>IFERROR(D75-F75,"")</f>
        <v>123.11599019999971</v>
      </c>
      <c r="H75" s="236">
        <v>2429.515323666667</v>
      </c>
      <c r="I75" s="237">
        <v>3051.0209037600002</v>
      </c>
      <c r="J75" s="351">
        <f>IFERROR(I75/H75*100,"")</f>
        <v>125.58146367874502</v>
      </c>
      <c r="K75" s="229">
        <v>2554.6735616400001</v>
      </c>
      <c r="L75" s="82">
        <f>IFERROR(I75-K75,"")</f>
        <v>496.34734212000012</v>
      </c>
      <c r="M75" s="71">
        <f>IFERROR(IF(D75&gt;0,I75/D75*10,""),"")</f>
        <v>24.215237523829806</v>
      </c>
      <c r="N75" s="73">
        <f>IFERROR(IF(F75&gt;0,K75/F75*10,""),"")</f>
        <v>22.471645600845136</v>
      </c>
      <c r="O75" s="98">
        <f t="shared" si="3"/>
        <v>1.7435919229846704</v>
      </c>
      <c r="P75" s="158"/>
      <c r="Q75" s="112" t="s">
        <v>160</v>
      </c>
    </row>
    <row r="76" spans="1:17" s="1" customFormat="1" ht="15.75" x14ac:dyDescent="0.2">
      <c r="A76" s="101">
        <f t="shared" si="2"/>
        <v>6.09636E-2</v>
      </c>
      <c r="B76" s="210" t="s">
        <v>139</v>
      </c>
      <c r="C76" s="206">
        <v>6.7000000000000004E-2</v>
      </c>
      <c r="D76" s="195">
        <v>6.09636E-2</v>
      </c>
      <c r="E76" s="230">
        <f>IFERROR(D76/C76*100,0)</f>
        <v>90.990447761194019</v>
      </c>
      <c r="F76" s="230">
        <v>8.128479999999999E-2</v>
      </c>
      <c r="G76" s="84">
        <f>IFERROR(D76-F76,"")</f>
        <v>-2.0321199999999991E-2</v>
      </c>
      <c r="H76" s="309">
        <v>0.15</v>
      </c>
      <c r="I76" s="230">
        <v>0.1168469</v>
      </c>
      <c r="J76" s="308">
        <f>IFERROR(I76/H76*100,"")</f>
        <v>77.897933333333341</v>
      </c>
      <c r="K76" s="131">
        <v>0.10567024</v>
      </c>
      <c r="L76" s="84">
        <f>IFERROR(I76-K76,"")</f>
        <v>1.1176660000000005E-2</v>
      </c>
      <c r="M76" s="97">
        <f>IFERROR(IF(D76&gt;0,I76/D76*10,""),"")</f>
        <v>19.166666666666668</v>
      </c>
      <c r="N76" s="75">
        <f>IFERROR(IF(F76&gt;0,K76/F76*10,""),"")</f>
        <v>13</v>
      </c>
      <c r="O76" s="141">
        <f t="shared" si="3"/>
        <v>6.1666666666666679</v>
      </c>
      <c r="P76" s="117"/>
      <c r="Q76" s="3" t="s">
        <v>160</v>
      </c>
    </row>
    <row r="77" spans="1:17" s="1" customFormat="1" ht="15.75" hidden="1" x14ac:dyDescent="0.2">
      <c r="A77" s="101" t="str">
        <f t="shared" si="2"/>
        <v>x</v>
      </c>
      <c r="B77" s="210" t="s">
        <v>140</v>
      </c>
      <c r="C77" s="206">
        <v>1.6895</v>
      </c>
      <c r="D77" s="195">
        <v>0</v>
      </c>
      <c r="E77" s="230">
        <f>IFERROR(D77/C77*100,0)</f>
        <v>0</v>
      </c>
      <c r="F77" s="230">
        <v>1.7587998600000001</v>
      </c>
      <c r="G77" s="84">
        <f>IFERROR(D77-F77,"")</f>
        <v>-1.7587998600000001</v>
      </c>
      <c r="H77" s="309">
        <v>0</v>
      </c>
      <c r="I77" s="230">
        <v>0</v>
      </c>
      <c r="J77" s="308" t="str">
        <f>IFERROR(I77/H77*100,"")</f>
        <v/>
      </c>
      <c r="K77" s="131">
        <v>2.4111103800000002</v>
      </c>
      <c r="L77" s="84">
        <f>IFERROR(I77-K77,"")</f>
        <v>-2.4111103800000002</v>
      </c>
      <c r="M77" s="97" t="str">
        <f>IFERROR(IF(D77&gt;0,I77/D77*10,""),"")</f>
        <v/>
      </c>
      <c r="N77" s="75">
        <f>IFERROR(IF(F77&gt;0,K77/F77*10,""),"")</f>
        <v>13.708838821490467</v>
      </c>
      <c r="O77" s="141">
        <f t="shared" si="3"/>
        <v>0</v>
      </c>
      <c r="P77" s="117"/>
      <c r="Q77" s="3" t="s">
        <v>160</v>
      </c>
    </row>
    <row r="78" spans="1:17" s="1" customFormat="1" ht="15.75" x14ac:dyDescent="0.2">
      <c r="A78" s="101">
        <f t="shared" si="2"/>
        <v>4.4483106800000005</v>
      </c>
      <c r="B78" s="210" t="s">
        <v>141</v>
      </c>
      <c r="C78" s="206">
        <v>5.4592999999999998</v>
      </c>
      <c r="D78" s="195">
        <v>4.4483106800000005</v>
      </c>
      <c r="E78" s="230">
        <f>IFERROR(D78/C78*100,0)</f>
        <v>81.481337900463444</v>
      </c>
      <c r="F78" s="230">
        <v>3.7147153600000005</v>
      </c>
      <c r="G78" s="83">
        <f>IFERROR(D78-F78,"")</f>
        <v>0.73359532000000005</v>
      </c>
      <c r="H78" s="308">
        <v>7.8</v>
      </c>
      <c r="I78" s="230">
        <v>8.1681063400000014</v>
      </c>
      <c r="J78" s="308">
        <f>IFERROR(I78/H78*100,"")</f>
        <v>104.71931205128206</v>
      </c>
      <c r="K78" s="131">
        <v>8.1518493799999998</v>
      </c>
      <c r="L78" s="83">
        <f>IFERROR(I78-K78,"")</f>
        <v>1.6256960000001541E-2</v>
      </c>
      <c r="M78" s="97">
        <f>IFERROR(IF(D78&gt;0,I78/D78*10,""),"")</f>
        <v>18.36226587482869</v>
      </c>
      <c r="N78" s="75">
        <f>IFERROR(IF(F78&gt;0,K78/F78*10,""),"")</f>
        <v>21.944748358862142</v>
      </c>
      <c r="O78" s="141">
        <f t="shared" si="3"/>
        <v>-3.5824824840334522</v>
      </c>
      <c r="P78" s="117"/>
      <c r="Q78" s="3" t="s">
        <v>160</v>
      </c>
    </row>
    <row r="79" spans="1:17" s="1" customFormat="1" ht="15.75" x14ac:dyDescent="0.2">
      <c r="A79" s="101">
        <f t="shared" si="2"/>
        <v>290.59316000000001</v>
      </c>
      <c r="B79" s="210" t="s">
        <v>43</v>
      </c>
      <c r="C79" s="206">
        <v>287.87103999999999</v>
      </c>
      <c r="D79" s="195">
        <v>290.59316000000001</v>
      </c>
      <c r="E79" s="230">
        <f>IFERROR(D79/C79*100,0)</f>
        <v>100.94560397600259</v>
      </c>
      <c r="F79" s="230">
        <v>264.98844800000001</v>
      </c>
      <c r="G79" s="83">
        <f>IFERROR(D79-F79,"")</f>
        <v>25.604712000000006</v>
      </c>
      <c r="H79" s="308">
        <v>498.6</v>
      </c>
      <c r="I79" s="230">
        <v>609.12797</v>
      </c>
      <c r="J79" s="308">
        <f>IFERROR(I79/H79*100,"")</f>
        <v>122.16766345768151</v>
      </c>
      <c r="K79" s="131">
        <v>477.446594</v>
      </c>
      <c r="L79" s="83">
        <f>IFERROR(I79-K79,"")</f>
        <v>131.681376</v>
      </c>
      <c r="M79" s="97">
        <f>IFERROR(IF(D79&gt;0,I79/D79*10,""),"")</f>
        <v>20.961538461538463</v>
      </c>
      <c r="N79" s="75">
        <f>IFERROR(IF(F79&gt;0,K79/F79*10,""),"")</f>
        <v>18.017638036809814</v>
      </c>
      <c r="O79" s="141">
        <f t="shared" si="3"/>
        <v>2.9439004247286498</v>
      </c>
      <c r="P79" s="117"/>
      <c r="Q79" s="3" t="s">
        <v>160</v>
      </c>
    </row>
    <row r="80" spans="1:17" s="1" customFormat="1" ht="15.75" x14ac:dyDescent="0.2">
      <c r="A80" s="101">
        <f t="shared" si="2"/>
        <v>168.30932294000002</v>
      </c>
      <c r="B80" s="210" t="s">
        <v>44</v>
      </c>
      <c r="C80" s="206">
        <v>173.7825</v>
      </c>
      <c r="D80" s="195">
        <v>168.30932294000002</v>
      </c>
      <c r="E80" s="230">
        <f>IFERROR(D80/C80*100,0)</f>
        <v>96.850559141455562</v>
      </c>
      <c r="F80" s="230">
        <v>156.17756654000002</v>
      </c>
      <c r="G80" s="83">
        <f>IFERROR(D80-F80,"")</f>
        <v>12.1317564</v>
      </c>
      <c r="H80" s="308">
        <v>511.40532366666667</v>
      </c>
      <c r="I80" s="230">
        <v>630.50790452000001</v>
      </c>
      <c r="J80" s="308">
        <f>IFERROR(I80/H80*100,"")</f>
        <v>123.28927278257358</v>
      </c>
      <c r="K80" s="131">
        <v>524.47188291999998</v>
      </c>
      <c r="L80" s="83">
        <f>IFERROR(I80-K80,"")</f>
        <v>106.03602160000003</v>
      </c>
      <c r="M80" s="97">
        <f>IFERROR(IF(D80&gt;0,I80/D80*10,""),"")</f>
        <v>37.461258444059425</v>
      </c>
      <c r="N80" s="75">
        <f>IFERROR(IF(F80&gt;0,K80/F80*10,""),"")</f>
        <v>33.581768146302423</v>
      </c>
      <c r="O80" s="141">
        <f t="shared" si="3"/>
        <v>3.8794902977570018</v>
      </c>
      <c r="P80" s="117"/>
      <c r="Q80" s="3" t="s">
        <v>160</v>
      </c>
    </row>
    <row r="81" spans="1:17" s="1" customFormat="1" ht="15.75" hidden="1" x14ac:dyDescent="0.2">
      <c r="A81" s="101" t="e">
        <f t="shared" si="2"/>
        <v>#VALUE!</v>
      </c>
      <c r="B81" s="210" t="s">
        <v>136</v>
      </c>
      <c r="C81" s="206"/>
      <c r="D81" s="195" t="e">
        <v>#VALUE!</v>
      </c>
      <c r="E81" s="230">
        <f>IFERROR(D81/C81*100,0)</f>
        <v>0</v>
      </c>
      <c r="F81" s="230" t="e">
        <v>#VALUE!</v>
      </c>
      <c r="G81" s="83" t="str">
        <f>IFERROR(D81-F81,"")</f>
        <v/>
      </c>
      <c r="H81" s="308">
        <v>0</v>
      </c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3" t="s">
        <v>160</v>
      </c>
    </row>
    <row r="82" spans="1:17" s="1" customFormat="1" ht="15.75" hidden="1" x14ac:dyDescent="0.2">
      <c r="A82" s="101" t="e">
        <f t="shared" si="2"/>
        <v>#VALUE!</v>
      </c>
      <c r="B82" s="210" t="s">
        <v>136</v>
      </c>
      <c r="C82" s="206"/>
      <c r="D82" s="195" t="e">
        <v>#VALUE!</v>
      </c>
      <c r="E82" s="230">
        <f>IFERROR(D82/C82*100,0)</f>
        <v>0</v>
      </c>
      <c r="F82" s="230" t="e">
        <v>#VALUE!</v>
      </c>
      <c r="G82" s="83" t="str">
        <f>IFERROR(D82-F82,"")</f>
        <v/>
      </c>
      <c r="H82" s="308">
        <v>0</v>
      </c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3" t="s">
        <v>160</v>
      </c>
    </row>
    <row r="83" spans="1:17" s="1" customFormat="1" ht="15.75" x14ac:dyDescent="0.2">
      <c r="A83" s="101">
        <f t="shared" si="2"/>
        <v>76.087653099999997</v>
      </c>
      <c r="B83" s="210" t="s">
        <v>45</v>
      </c>
      <c r="C83" s="206">
        <v>85.122</v>
      </c>
      <c r="D83" s="195">
        <v>76.087653099999997</v>
      </c>
      <c r="E83" s="230">
        <f>IFERROR(D83/C83*100,0)</f>
        <v>89.386589953243572</v>
      </c>
      <c r="F83" s="230">
        <v>76.780606019999993</v>
      </c>
      <c r="G83" s="83">
        <f>IFERROR(D83-F83,"")</f>
        <v>-0.6929529199999962</v>
      </c>
      <c r="H83" s="308">
        <v>200.9</v>
      </c>
      <c r="I83" s="230">
        <v>172.87956081999999</v>
      </c>
      <c r="J83" s="308">
        <f>IFERROR(I83/H83*100,"")</f>
        <v>86.052543962170219</v>
      </c>
      <c r="K83" s="131">
        <v>178.65179768000002</v>
      </c>
      <c r="L83" s="83">
        <f>IFERROR(I83-K83,"")</f>
        <v>-5.7722368600000209</v>
      </c>
      <c r="M83" s="97">
        <f>IFERROR(IF(D83&gt;0,I83/D83*10,""),"")</f>
        <v>22.721105695399615</v>
      </c>
      <c r="N83" s="75">
        <f>IFERROR(IF(F83&gt;0,K83/F83*10,""),"")</f>
        <v>23.267828549499121</v>
      </c>
      <c r="O83" s="141">
        <f t="shared" si="3"/>
        <v>-0.54672285409950661</v>
      </c>
      <c r="P83" s="117"/>
      <c r="Q83" s="3" t="s">
        <v>160</v>
      </c>
    </row>
    <row r="84" spans="1:17" s="1" customFormat="1" ht="15.75" hidden="1" x14ac:dyDescent="0.2">
      <c r="A84" s="101" t="e">
        <f t="shared" si="2"/>
        <v>#VALUE!</v>
      </c>
      <c r="B84" s="210" t="s">
        <v>136</v>
      </c>
      <c r="C84" s="206"/>
      <c r="D84" s="195" t="e">
        <v>#VALUE!</v>
      </c>
      <c r="E84" s="230">
        <f>IFERROR(D84/C84*100,0)</f>
        <v>0</v>
      </c>
      <c r="F84" s="230" t="e">
        <v>#VALUE!</v>
      </c>
      <c r="G84" s="83" t="str">
        <f>IFERROR(D84-F84,"")</f>
        <v/>
      </c>
      <c r="H84" s="308">
        <v>0</v>
      </c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3" t="s">
        <v>160</v>
      </c>
    </row>
    <row r="85" spans="1:17" s="1" customFormat="1" ht="15.75" x14ac:dyDescent="0.2">
      <c r="A85" s="101">
        <f t="shared" si="2"/>
        <v>123.2379174</v>
      </c>
      <c r="B85" s="210" t="s">
        <v>46</v>
      </c>
      <c r="C85" s="206">
        <v>123.181</v>
      </c>
      <c r="D85" s="195">
        <v>123.2379174</v>
      </c>
      <c r="E85" s="230">
        <f>IFERROR(D85/C85*100,0)</f>
        <v>100.04620631428548</v>
      </c>
      <c r="F85" s="230">
        <v>105.57473036</v>
      </c>
      <c r="G85" s="83">
        <f>IFERROR(D85-F85,"")</f>
        <v>17.663187039999997</v>
      </c>
      <c r="H85" s="308">
        <v>194.56</v>
      </c>
      <c r="I85" s="230">
        <v>409.74245196000004</v>
      </c>
      <c r="J85" s="308">
        <f>IFERROR(I85/H85*100,"")</f>
        <v>210.59953328536184</v>
      </c>
      <c r="K85" s="131">
        <v>312.42930545999997</v>
      </c>
      <c r="L85" s="83">
        <f>IFERROR(I85-K85,"")</f>
        <v>97.313146500000073</v>
      </c>
      <c r="M85" s="97">
        <f>IFERROR(IF(D85&gt;0,I85/D85*10,""),"")</f>
        <v>33.248083106604007</v>
      </c>
      <c r="N85" s="75">
        <f>IFERROR(IF(F85&gt;0,K85/F85*10,""),"")</f>
        <v>29.593189998652623</v>
      </c>
      <c r="O85" s="141">
        <f t="shared" si="3"/>
        <v>3.6548931079513842</v>
      </c>
      <c r="P85" s="117"/>
      <c r="Q85" s="3" t="s">
        <v>160</v>
      </c>
    </row>
    <row r="86" spans="1:17" s="1" customFormat="1" ht="15.75" x14ac:dyDescent="0.2">
      <c r="A86" s="101">
        <f t="shared" si="2"/>
        <v>242.30694062000001</v>
      </c>
      <c r="B86" s="210" t="s">
        <v>47</v>
      </c>
      <c r="C86" s="206">
        <v>238.47703000000001</v>
      </c>
      <c r="D86" s="195">
        <v>242.30694062000001</v>
      </c>
      <c r="E86" s="230">
        <f>IFERROR(D86/C86*100,0)</f>
        <v>101.60598721814004</v>
      </c>
      <c r="F86" s="230">
        <v>195.4289804</v>
      </c>
      <c r="G86" s="83">
        <f>IFERROR(D86-F86,"")</f>
        <v>46.877960220000006</v>
      </c>
      <c r="H86" s="308">
        <v>470</v>
      </c>
      <c r="I86" s="230">
        <v>633.25329864000003</v>
      </c>
      <c r="J86" s="308">
        <f>IFERROR(I86/H86*100,"")</f>
        <v>134.73474439148936</v>
      </c>
      <c r="K86" s="131">
        <v>523.56555739999988</v>
      </c>
      <c r="L86" s="83">
        <f>IFERROR(I86-K86,"")</f>
        <v>109.68774124000015</v>
      </c>
      <c r="M86" s="97">
        <f>IFERROR(IF(D86&gt;0,I86/D86*10,""),"")</f>
        <v>26.134344192521709</v>
      </c>
      <c r="N86" s="75">
        <f>IFERROR(IF(F86&gt;0,K86/F86*10,""),"")</f>
        <v>26.7905791826973</v>
      </c>
      <c r="O86" s="141">
        <f t="shared" si="3"/>
        <v>-0.65623499017559084</v>
      </c>
      <c r="P86" s="117"/>
      <c r="Q86" s="3" t="s">
        <v>160</v>
      </c>
    </row>
    <row r="87" spans="1:17" s="1" customFormat="1" ht="15.75" x14ac:dyDescent="0.2">
      <c r="A87" s="101">
        <f t="shared" si="2"/>
        <v>332.36541872000004</v>
      </c>
      <c r="B87" s="210" t="s">
        <v>48</v>
      </c>
      <c r="C87" s="206">
        <v>331.76670910000001</v>
      </c>
      <c r="D87" s="195">
        <v>332.36541872000004</v>
      </c>
      <c r="E87" s="230">
        <f>IFERROR(D87/C87*100,0)</f>
        <v>100.1804610298677</v>
      </c>
      <c r="F87" s="230">
        <v>314.88817066000001</v>
      </c>
      <c r="G87" s="83">
        <f>IFERROR(D87-F87,"")</f>
        <v>17.477248060000022</v>
      </c>
      <c r="H87" s="308">
        <v>487.8</v>
      </c>
      <c r="I87" s="230">
        <v>520.27250694000008</v>
      </c>
      <c r="J87" s="308">
        <f>IFERROR(I87/H87*100,"")</f>
        <v>106.65693049200493</v>
      </c>
      <c r="K87" s="131">
        <v>480.53236822000002</v>
      </c>
      <c r="L87" s="83">
        <f>IFERROR(I87-K87,"")</f>
        <v>39.740138720000061</v>
      </c>
      <c r="M87" s="97">
        <f>IFERROR(IF(D87&gt;0,I87/D87*10,""),"")</f>
        <v>15.653629337963757</v>
      </c>
      <c r="N87" s="75">
        <f>IFERROR(IF(F87&gt;0,K87/F87*10,""),"")</f>
        <v>15.260413473545631</v>
      </c>
      <c r="O87" s="141">
        <f t="shared" si="3"/>
        <v>0.39321586441812606</v>
      </c>
      <c r="P87" s="117"/>
      <c r="Q87" s="3" t="s">
        <v>160</v>
      </c>
    </row>
    <row r="88" spans="1:17" s="1" customFormat="1" ht="15.75" x14ac:dyDescent="0.2">
      <c r="A88" s="101">
        <f t="shared" si="2"/>
        <v>22.549419580000002</v>
      </c>
      <c r="B88" s="205" t="s">
        <v>49</v>
      </c>
      <c r="C88" s="206">
        <v>24.469000000000001</v>
      </c>
      <c r="D88" s="195">
        <v>22.549419580000002</v>
      </c>
      <c r="E88" s="230">
        <f>IFERROR(D88/C88*100,0)</f>
        <v>92.15505161633088</v>
      </c>
      <c r="F88" s="230">
        <v>17.449814440000001</v>
      </c>
      <c r="G88" s="83">
        <f>IFERROR(D88-F88,"")</f>
        <v>5.0996051400000013</v>
      </c>
      <c r="H88" s="308">
        <v>58.3</v>
      </c>
      <c r="I88" s="230">
        <v>66.952257640000013</v>
      </c>
      <c r="J88" s="308">
        <f>IFERROR(I88/H88*100,"")</f>
        <v>114.84092219554034</v>
      </c>
      <c r="K88" s="131">
        <v>46.907425959999991</v>
      </c>
      <c r="L88" s="83">
        <f>IFERROR(I88-K88,"")</f>
        <v>20.044831680000023</v>
      </c>
      <c r="M88" s="95">
        <f>IFERROR(IF(D88&gt;0,I88/D88*10,""),"")</f>
        <v>29.691344117514532</v>
      </c>
      <c r="N88" s="75">
        <f>IFERROR(IF(F88&gt;0,K88/F88*10,""),"")</f>
        <v>26.881332246418999</v>
      </c>
      <c r="O88" s="141">
        <f t="shared" si="3"/>
        <v>2.8100118710955329</v>
      </c>
      <c r="P88" s="117"/>
      <c r="Q88" s="3" t="s">
        <v>160</v>
      </c>
    </row>
    <row r="89" spans="1:17" s="13" customFormat="1" ht="15.75" customHeight="1" x14ac:dyDescent="0.25">
      <c r="A89" s="101">
        <f t="shared" si="2"/>
        <v>60.478939379999993</v>
      </c>
      <c r="B89" s="208" t="s">
        <v>50</v>
      </c>
      <c r="C89" s="209">
        <v>65.611270000000005</v>
      </c>
      <c r="D89" s="196">
        <v>60.478939379999993</v>
      </c>
      <c r="E89" s="237">
        <f>IFERROR(D89/C89*100,0)</f>
        <v>92.177669141292327</v>
      </c>
      <c r="F89" s="231">
        <v>58.466124520000001</v>
      </c>
      <c r="G89" s="98">
        <f>IFERROR(D89-F89,"")</f>
        <v>2.0128148599999918</v>
      </c>
      <c r="H89" s="236">
        <v>136.59399999999999</v>
      </c>
      <c r="I89" s="237">
        <v>115.72110552000001</v>
      </c>
      <c r="J89" s="351">
        <f>IFERROR(I89/H89*100,"")</f>
        <v>84.719025374467407</v>
      </c>
      <c r="K89" s="231">
        <v>128.58544118000003</v>
      </c>
      <c r="L89" s="98">
        <f>IFERROR(I89-K89,"")</f>
        <v>-12.864335660000023</v>
      </c>
      <c r="M89" s="71">
        <f>IFERROR(IF(D89&gt;0,I89/D89*10,""),"")</f>
        <v>19.134116223980651</v>
      </c>
      <c r="N89" s="73">
        <f>IFERROR(IF(F89&gt;0,K89/F89*10,""),"")</f>
        <v>21.99315282749992</v>
      </c>
      <c r="O89" s="98">
        <f t="shared" si="3"/>
        <v>-2.859036603519268</v>
      </c>
      <c r="P89" s="158"/>
      <c r="Q89" s="112" t="s">
        <v>160</v>
      </c>
    </row>
    <row r="90" spans="1:17" s="1" customFormat="1" ht="15.75" x14ac:dyDescent="0.2">
      <c r="A90" s="101">
        <f t="shared" si="2"/>
        <v>5.3332989399999997</v>
      </c>
      <c r="B90" s="210" t="s">
        <v>97</v>
      </c>
      <c r="C90" s="206">
        <v>8.4177999999999997</v>
      </c>
      <c r="D90" s="195">
        <v>5.3332989399999997</v>
      </c>
      <c r="E90" s="230">
        <f>IFERROR(D90/C90*100,0)</f>
        <v>63.357396706978065</v>
      </c>
      <c r="F90" s="230">
        <v>4.8415258999999997</v>
      </c>
      <c r="G90" s="84">
        <f>IFERROR(D90-F90,"")</f>
        <v>0.49177303999999999</v>
      </c>
      <c r="H90" s="309">
        <v>13.8</v>
      </c>
      <c r="I90" s="230">
        <v>8.0736127599999996</v>
      </c>
      <c r="J90" s="308">
        <f>IFERROR(I90/H90*100,"")</f>
        <v>58.504440289855062</v>
      </c>
      <c r="K90" s="131">
        <v>8.3296598800000012</v>
      </c>
      <c r="L90" s="84">
        <f>IFERROR(I90-K90,"")</f>
        <v>-0.25604712000000163</v>
      </c>
      <c r="M90" s="97">
        <f>IFERROR(IF(D90&gt;0,I90/D90*10,""),"")</f>
        <v>15.138121546961326</v>
      </c>
      <c r="N90" s="75">
        <f>IFERROR(IF(F90&gt;0,K90/F90*10,""),"")</f>
        <v>17.204616998950687</v>
      </c>
      <c r="O90" s="141">
        <f t="shared" si="3"/>
        <v>-2.0664954519893612</v>
      </c>
      <c r="P90" s="117"/>
      <c r="Q90" s="3" t="s">
        <v>160</v>
      </c>
    </row>
    <row r="91" spans="1:17" s="1" customFormat="1" ht="15.75" x14ac:dyDescent="0.2">
      <c r="A91" s="101">
        <f t="shared" si="2"/>
        <v>2.20789838</v>
      </c>
      <c r="B91" s="210" t="s">
        <v>98</v>
      </c>
      <c r="C91" s="206">
        <v>2.2783699999999998</v>
      </c>
      <c r="D91" s="195">
        <v>2.20789838</v>
      </c>
      <c r="E91" s="230">
        <f>IFERROR(D91/C91*100,0)</f>
        <v>96.906928198668368</v>
      </c>
      <c r="F91" s="230">
        <v>2.3643716199999996</v>
      </c>
      <c r="G91" s="83">
        <f>IFERROR(D91-F91,"")</f>
        <v>-0.15647323999999951</v>
      </c>
      <c r="H91" s="308">
        <v>2.5</v>
      </c>
      <c r="I91" s="230">
        <v>2.2932474200000001</v>
      </c>
      <c r="J91" s="308">
        <f>IFERROR(I91/H91*100,"")</f>
        <v>91.729896800000006</v>
      </c>
      <c r="K91" s="131">
        <v>2.2505728999999999</v>
      </c>
      <c r="L91" s="83">
        <f>IFERROR(I91-K91,"")</f>
        <v>4.2674520000000271E-2</v>
      </c>
      <c r="M91" s="97">
        <f>IFERROR(IF(D91&gt;0,I91/D91*10,""),"")</f>
        <v>10.3865623561896</v>
      </c>
      <c r="N91" s="75">
        <f>IFERROR(IF(F91&gt;0,K91/F91*10,""),"")</f>
        <v>9.518693596905889</v>
      </c>
      <c r="O91" s="141">
        <f t="shared" si="3"/>
        <v>0.8678687592837111</v>
      </c>
      <c r="P91" s="117"/>
      <c r="Q91" s="3" t="s">
        <v>160</v>
      </c>
    </row>
    <row r="92" spans="1:17" s="1" customFormat="1" ht="15.75" x14ac:dyDescent="0.2">
      <c r="A92" s="101">
        <f t="shared" si="2"/>
        <v>1.6378887200000001</v>
      </c>
      <c r="B92" s="210" t="s">
        <v>61</v>
      </c>
      <c r="C92" s="206">
        <v>2.125</v>
      </c>
      <c r="D92" s="195">
        <v>1.6378887200000001</v>
      </c>
      <c r="E92" s="230">
        <f>IFERROR(D92/C92*100,0)</f>
        <v>77.077116235294113</v>
      </c>
      <c r="F92" s="230">
        <v>1.3798094800000003</v>
      </c>
      <c r="G92" s="83">
        <f>IFERROR(D92-F92,"")</f>
        <v>0.25807923999999982</v>
      </c>
      <c r="H92" s="308">
        <v>2.4340000000000002</v>
      </c>
      <c r="I92" s="230">
        <v>2.4548009599999996</v>
      </c>
      <c r="J92" s="308">
        <f>IFERROR(I92/H92*100,"")</f>
        <v>100.85459983566143</v>
      </c>
      <c r="K92" s="131">
        <v>2.5066200200000002</v>
      </c>
      <c r="L92" s="83">
        <f>IFERROR(I92-K92,"")</f>
        <v>-5.1819060000000583E-2</v>
      </c>
      <c r="M92" s="97">
        <f>IFERROR(IF(D92&gt;0,I92/D92*10,""),"")</f>
        <v>14.987593052109178</v>
      </c>
      <c r="N92" s="75">
        <f>IFERROR(IF(F92&gt;0,K92/F92*10,""),"")</f>
        <v>18.166421207658317</v>
      </c>
      <c r="O92" s="141">
        <f t="shared" si="3"/>
        <v>-3.1788281555491391</v>
      </c>
      <c r="P92" s="117"/>
      <c r="Q92" s="3" t="s">
        <v>160</v>
      </c>
    </row>
    <row r="93" spans="1:17" s="1" customFormat="1" ht="15.75" hidden="1" x14ac:dyDescent="0.2">
      <c r="A93" s="101" t="e">
        <f t="shared" si="2"/>
        <v>#VALUE!</v>
      </c>
      <c r="B93" s="210" t="s">
        <v>136</v>
      </c>
      <c r="C93" s="206"/>
      <c r="D93" s="195" t="e">
        <v>#VALUE!</v>
      </c>
      <c r="E93" s="230">
        <f>IFERROR(D93/C93*100,0)</f>
        <v>0</v>
      </c>
      <c r="F93" s="230" t="e">
        <v>#VALUE!</v>
      </c>
      <c r="G93" s="84" t="str">
        <f>IFERROR(D93-F93,"")</f>
        <v/>
      </c>
      <c r="H93" s="309">
        <v>0</v>
      </c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3" t="s">
        <v>160</v>
      </c>
    </row>
    <row r="94" spans="1:17" s="1" customFormat="1" ht="15.75" x14ac:dyDescent="0.2">
      <c r="A94" s="101">
        <f t="shared" si="2"/>
        <v>7.06364912</v>
      </c>
      <c r="B94" s="210" t="s">
        <v>51</v>
      </c>
      <c r="C94" s="206">
        <v>8.5389999999999997</v>
      </c>
      <c r="D94" s="195">
        <v>7.06364912</v>
      </c>
      <c r="E94" s="230">
        <f>IFERROR(D94/C94*100,0)</f>
        <v>82.722205410469613</v>
      </c>
      <c r="F94" s="230">
        <v>6.2355602199999991</v>
      </c>
      <c r="G94" s="83">
        <f>IFERROR(D94-F94,"")</f>
        <v>0.8280889000000009</v>
      </c>
      <c r="H94" s="308">
        <v>16.2</v>
      </c>
      <c r="I94" s="230">
        <v>15.60566554</v>
      </c>
      <c r="J94" s="308">
        <f>IFERROR(I94/H94*100,"")</f>
        <v>96.331268765432114</v>
      </c>
      <c r="K94" s="131">
        <v>15.92064414</v>
      </c>
      <c r="L94" s="83">
        <f>IFERROR(I94-K94,"")</f>
        <v>-0.31497859999999989</v>
      </c>
      <c r="M94" s="97">
        <f>IFERROR(IF(D94&gt;0,I94/D94*10,""),"")</f>
        <v>22.092922899884925</v>
      </c>
      <c r="N94" s="75">
        <f>IFERROR(IF(F94&gt;0,K94/F94*10,""),"")</f>
        <v>25.532018901743527</v>
      </c>
      <c r="O94" s="141">
        <f t="shared" si="3"/>
        <v>-3.4390960018586014</v>
      </c>
      <c r="P94" s="117"/>
      <c r="Q94" s="3" t="s">
        <v>160</v>
      </c>
    </row>
    <row r="95" spans="1:17" s="1" customFormat="1" ht="15.75" x14ac:dyDescent="0.2">
      <c r="A95" s="101">
        <f t="shared" si="2"/>
        <v>1.56676452</v>
      </c>
      <c r="B95" s="210" t="s">
        <v>52</v>
      </c>
      <c r="C95" s="206">
        <v>1.6634</v>
      </c>
      <c r="D95" s="195">
        <v>1.56676452</v>
      </c>
      <c r="E95" s="230">
        <f>IFERROR(D95/C95*100,0)</f>
        <v>94.190484549717439</v>
      </c>
      <c r="F95" s="230">
        <v>0.79151073999999999</v>
      </c>
      <c r="G95" s="83">
        <f>IFERROR(D95-F95,"")</f>
        <v>0.77525378</v>
      </c>
      <c r="H95" s="308">
        <v>2.6</v>
      </c>
      <c r="I95" s="230">
        <v>2.5035718400000002</v>
      </c>
      <c r="J95" s="308">
        <f>IFERROR(I95/H95*100,"")</f>
        <v>96.291224615384621</v>
      </c>
      <c r="K95" s="131">
        <v>1.2233362399999999</v>
      </c>
      <c r="L95" s="83">
        <f>IFERROR(I95-K95,"")</f>
        <v>1.2802356000000004</v>
      </c>
      <c r="M95" s="97">
        <f>IFERROR(IF(D95&gt;0,I95/D95*10,""),"")</f>
        <v>15.979247730220493</v>
      </c>
      <c r="N95" s="75">
        <f>IFERROR(IF(F95&gt;0,K95/F95*10,""),"")</f>
        <v>15.455712451861359</v>
      </c>
      <c r="O95" s="141">
        <f t="shared" si="3"/>
        <v>0.52353527835913383</v>
      </c>
      <c r="P95" s="117"/>
      <c r="Q95" s="3" t="s">
        <v>160</v>
      </c>
    </row>
    <row r="96" spans="1:17" s="1" customFormat="1" ht="15.75" x14ac:dyDescent="0.2">
      <c r="A96" s="101">
        <f t="shared" si="2"/>
        <v>41.491826159999995</v>
      </c>
      <c r="B96" s="210" t="s">
        <v>53</v>
      </c>
      <c r="C96" s="206">
        <v>41.288699999999999</v>
      </c>
      <c r="D96" s="195">
        <v>41.491826159999995</v>
      </c>
      <c r="E96" s="230">
        <f>IFERROR(D96/C96*100,0)</f>
        <v>100.4919655014568</v>
      </c>
      <c r="F96" s="230">
        <v>42.123815479999998</v>
      </c>
      <c r="G96" s="83">
        <f>IFERROR(D96-F96,"")</f>
        <v>-0.63198932000000241</v>
      </c>
      <c r="H96" s="308">
        <v>96.9</v>
      </c>
      <c r="I96" s="230">
        <v>83.49981080000002</v>
      </c>
      <c r="J96" s="308">
        <f>IFERROR(I96/H96*100,"")</f>
        <v>86.171115376676994</v>
      </c>
      <c r="K96" s="131">
        <v>97.155657199999993</v>
      </c>
      <c r="L96" s="83">
        <f>IFERROR(I96-K96,"")</f>
        <v>-13.655846399999973</v>
      </c>
      <c r="M96" s="97">
        <f>IFERROR(IF(D96&gt;0,I96/D96*10,""),"")</f>
        <v>20.124400039181122</v>
      </c>
      <c r="N96" s="75">
        <f>IFERROR(IF(F96&gt;0,K96/F96*10,""),"")</f>
        <v>23.064306044671717</v>
      </c>
      <c r="O96" s="141">
        <f t="shared" si="3"/>
        <v>-2.9399060054905952</v>
      </c>
      <c r="P96" s="117"/>
      <c r="Q96" s="3" t="s">
        <v>160</v>
      </c>
    </row>
    <row r="97" spans="1:17" s="1" customFormat="1" ht="15.75" hidden="1" x14ac:dyDescent="0.2">
      <c r="A97" s="101" t="str">
        <f t="shared" si="2"/>
        <v>x</v>
      </c>
      <c r="B97" s="210" t="s">
        <v>82</v>
      </c>
      <c r="C97" s="206">
        <v>0.13</v>
      </c>
      <c r="D97" s="195">
        <v>0</v>
      </c>
      <c r="E97" s="230">
        <f>IFERROR(D97/C97*100,0)</f>
        <v>0</v>
      </c>
      <c r="F97" s="230">
        <v>1.52409E-2</v>
      </c>
      <c r="G97" s="83">
        <f>IFERROR(D97-F97,"")</f>
        <v>-1.52409E-2</v>
      </c>
      <c r="H97" s="308">
        <v>0.26</v>
      </c>
      <c r="I97" s="230">
        <v>0</v>
      </c>
      <c r="J97" s="308">
        <f>IFERROR(I97/H97*100,"")</f>
        <v>0</v>
      </c>
      <c r="K97" s="131">
        <v>7.0108139999999999E-2</v>
      </c>
      <c r="L97" s="83">
        <f>IFERROR(I97-K97,"")</f>
        <v>-7.0108139999999999E-2</v>
      </c>
      <c r="M97" s="97" t="str">
        <f>IFERROR(IF(D97&gt;0,I97/D97*10,""),"")</f>
        <v/>
      </c>
      <c r="N97" s="75">
        <f>IFERROR(IF(F97&gt;0,K97/F97*10,""),"")</f>
        <v>46</v>
      </c>
      <c r="O97" s="141">
        <f t="shared" si="3"/>
        <v>0</v>
      </c>
      <c r="P97" s="117"/>
      <c r="Q97" s="3" t="s">
        <v>160</v>
      </c>
    </row>
    <row r="98" spans="1:17" s="1" customFormat="1" ht="15.75" hidden="1" x14ac:dyDescent="0.2">
      <c r="A98" s="101" t="e">
        <f t="shared" si="2"/>
        <v>#VALUE!</v>
      </c>
      <c r="B98" s="210" t="s">
        <v>136</v>
      </c>
      <c r="C98" s="206"/>
      <c r="D98" s="195" t="e">
        <v>#VALUE!</v>
      </c>
      <c r="E98" s="230">
        <f>IFERROR(D98/C98*100,0)</f>
        <v>0</v>
      </c>
      <c r="F98" s="230" t="e">
        <v>#VALUE!</v>
      </c>
      <c r="G98" s="83" t="str">
        <f>IFERROR(D98-F98,"")</f>
        <v/>
      </c>
      <c r="H98" s="308">
        <v>0</v>
      </c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2"/>
        <v>x</v>
      </c>
      <c r="B99" s="210" t="s">
        <v>55</v>
      </c>
      <c r="C99" s="206"/>
      <c r="D99" s="195">
        <v>0</v>
      </c>
      <c r="E99" s="230">
        <f>IFERROR(D99/C99*100,0)</f>
        <v>0</v>
      </c>
      <c r="F99" s="230">
        <v>0</v>
      </c>
      <c r="G99" s="83">
        <f>IFERROR(D99-F99,"")</f>
        <v>0</v>
      </c>
      <c r="H99" s="308">
        <v>0</v>
      </c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3" t="s">
        <v>160</v>
      </c>
    </row>
    <row r="100" spans="1:17" s="1" customFormat="1" ht="15.75" hidden="1" x14ac:dyDescent="0.2">
      <c r="A100" s="101" t="str">
        <f t="shared" si="2"/>
        <v>x</v>
      </c>
      <c r="B100" s="210" t="s">
        <v>56</v>
      </c>
      <c r="C100" s="206"/>
      <c r="D100" s="195">
        <v>0</v>
      </c>
      <c r="E100" s="230">
        <f>IFERROR(D100/C100*100,0)</f>
        <v>0</v>
      </c>
      <c r="F100" s="230">
        <v>0</v>
      </c>
      <c r="G100" s="83">
        <f>IFERROR(D100-F100,"")</f>
        <v>0</v>
      </c>
      <c r="H100" s="308">
        <v>0</v>
      </c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3"/>
        <v>0</v>
      </c>
      <c r="P100" s="117"/>
      <c r="Q100" s="3" t="s">
        <v>160</v>
      </c>
    </row>
    <row r="101" spans="1:17" s="1" customFormat="1" ht="15.75" x14ac:dyDescent="0.2">
      <c r="A101" s="101">
        <f t="shared" si="2"/>
        <v>1.1776135399999998</v>
      </c>
      <c r="B101" s="213" t="s">
        <v>99</v>
      </c>
      <c r="C101" s="193">
        <v>1.169</v>
      </c>
      <c r="D101" s="197">
        <v>1.1776135399999998</v>
      </c>
      <c r="E101" s="238">
        <f>IFERROR(D101/C101*100,0)</f>
        <v>100.73682976903335</v>
      </c>
      <c r="F101" s="238">
        <v>0.71429018</v>
      </c>
      <c r="G101" s="91">
        <f>IFERROR(D101-F101,"")</f>
        <v>0.46332335999999985</v>
      </c>
      <c r="H101" s="316">
        <v>1.9</v>
      </c>
      <c r="I101" s="238">
        <v>1.2903962</v>
      </c>
      <c r="J101" s="308">
        <f>IFERROR(I101/H101*100,"")</f>
        <v>67.915589473684207</v>
      </c>
      <c r="K101" s="133">
        <v>1.1288426600000001</v>
      </c>
      <c r="L101" s="91">
        <f>IFERROR(I101-K101,"")</f>
        <v>0.16155353999999988</v>
      </c>
      <c r="M101" s="122">
        <f>IFERROR(IF(D101&gt;0,I101/D101*10,""),"")</f>
        <v>10.957722174288181</v>
      </c>
      <c r="N101" s="80">
        <f>IFERROR(IF(F101&gt;0,K101/F101*10,""),"")</f>
        <v>15.803698435277385</v>
      </c>
      <c r="O101" s="145">
        <f t="shared" si="3"/>
        <v>-4.8459762609892039</v>
      </c>
      <c r="P101" s="117"/>
      <c r="Q101" s="3" t="s">
        <v>160</v>
      </c>
    </row>
  </sheetData>
  <mergeCells count="7">
    <mergeCell ref="B1:O1"/>
    <mergeCell ref="M3:O3"/>
    <mergeCell ref="B3:B4"/>
    <mergeCell ref="D3:G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U370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1" sqref="L1:L1048576"/>
    </sheetView>
  </sheetViews>
  <sheetFormatPr defaultColWidth="9.140625" defaultRowHeight="15" x14ac:dyDescent="0.2"/>
  <cols>
    <col min="1" max="1" width="6.5703125" style="7" hidden="1" customWidth="1"/>
    <col min="2" max="2" width="33.7109375" style="7" customWidth="1"/>
    <col min="3" max="3" width="15" style="7" customWidth="1"/>
    <col min="4" max="4" width="10.7109375" style="7" customWidth="1"/>
    <col min="5" max="5" width="11.5703125" style="7" customWidth="1"/>
    <col min="6" max="7" width="10.7109375" style="7" customWidth="1"/>
    <col min="8" max="8" width="23.42578125" style="7" customWidth="1"/>
    <col min="9" max="9" width="11.140625" style="7" customWidth="1"/>
    <col min="10" max="10" width="11.7109375" style="8" customWidth="1"/>
    <col min="11" max="11" width="11.140625" style="7" customWidth="1"/>
    <col min="12" max="12" width="11.5703125" style="7" customWidth="1"/>
    <col min="13" max="13" width="9.5703125" style="7" customWidth="1"/>
    <col min="14" max="14" width="8.7109375" style="7" customWidth="1"/>
    <col min="15" max="15" width="10.7109375" style="7" customWidth="1"/>
    <col min="16" max="16" width="38.140625" style="7" customWidth="1"/>
    <col min="17" max="17" width="25.42578125" style="7" customWidth="1"/>
    <col min="18" max="18" width="18.85546875" style="7" customWidth="1"/>
    <col min="19" max="16384" width="9.140625" style="7"/>
  </cols>
  <sheetData>
    <row r="1" spans="1:21" ht="16.5" customHeight="1" x14ac:dyDescent="0.2">
      <c r="B1" s="9" t="s">
        <v>72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70" t="s">
        <v>105</v>
      </c>
      <c r="R1" s="177">
        <v>44092</v>
      </c>
    </row>
    <row r="2" spans="1:21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118</v>
      </c>
      <c r="Q2" s="70"/>
      <c r="R2" s="70"/>
    </row>
    <row r="3" spans="1:21" s="8" customFormat="1" ht="33.75" customHeight="1" x14ac:dyDescent="0.2">
      <c r="B3" s="358" t="s">
        <v>0</v>
      </c>
      <c r="C3" s="365" t="s">
        <v>164</v>
      </c>
      <c r="D3" s="373" t="s">
        <v>144</v>
      </c>
      <c r="E3" s="374"/>
      <c r="F3" s="375"/>
      <c r="G3" s="375"/>
      <c r="H3" s="370" t="s">
        <v>145</v>
      </c>
      <c r="I3" s="376"/>
      <c r="J3" s="377"/>
      <c r="K3" s="377"/>
      <c r="L3" s="378"/>
      <c r="M3" s="370" t="s">
        <v>146</v>
      </c>
      <c r="N3" s="371"/>
      <c r="O3" s="372"/>
      <c r="P3" s="111" t="s">
        <v>127</v>
      </c>
      <c r="Q3" s="70"/>
      <c r="R3" s="70"/>
    </row>
    <row r="4" spans="1:21" s="8" customFormat="1" ht="46.5" customHeight="1" x14ac:dyDescent="0.2">
      <c r="B4" s="359"/>
      <c r="C4" s="366"/>
      <c r="D4" s="188" t="s">
        <v>166</v>
      </c>
      <c r="E4" s="215" t="s">
        <v>165</v>
      </c>
      <c r="F4" s="175" t="s">
        <v>163</v>
      </c>
      <c r="G4" s="293" t="s">
        <v>167</v>
      </c>
      <c r="H4" s="326" t="s">
        <v>168</v>
      </c>
      <c r="I4" s="295" t="s">
        <v>166</v>
      </c>
      <c r="J4" s="352" t="s">
        <v>169</v>
      </c>
      <c r="K4" s="175" t="s">
        <v>163</v>
      </c>
      <c r="L4" s="175" t="s">
        <v>167</v>
      </c>
      <c r="M4" s="176" t="s">
        <v>166</v>
      </c>
      <c r="N4" s="175" t="s">
        <v>163</v>
      </c>
      <c r="O4" s="175" t="s">
        <v>167</v>
      </c>
    </row>
    <row r="5" spans="1:21" s="54" customFormat="1" ht="15.75" x14ac:dyDescent="0.25">
      <c r="A5" s="101">
        <f>IF(OR(D5="",D5=0),"x",D5)</f>
        <v>822.69362139999998</v>
      </c>
      <c r="B5" s="199" t="s">
        <v>1</v>
      </c>
      <c r="C5" s="272">
        <v>2841.5418684000001</v>
      </c>
      <c r="D5" s="129">
        <v>822.69362139999998</v>
      </c>
      <c r="E5" s="235">
        <f>IFERROR(D5/C5*100,0)</f>
        <v>28.952366690385524</v>
      </c>
      <c r="F5" s="234">
        <v>1506.8291727200001</v>
      </c>
      <c r="G5" s="81">
        <f>IFERROR(D5-F5,"")</f>
        <v>-684.1355513200001</v>
      </c>
      <c r="H5" s="306">
        <v>14662.814763000002</v>
      </c>
      <c r="I5" s="320">
        <v>4901.6410899000002</v>
      </c>
      <c r="J5" s="306">
        <f>IFERROR(I5/H5*100,"")</f>
        <v>33.42905962550077</v>
      </c>
      <c r="K5" s="229">
        <v>7766.6081988800006</v>
      </c>
      <c r="L5" s="82">
        <f>IFERROR(I5-K5,"")</f>
        <v>-2864.9671089800004</v>
      </c>
      <c r="M5" s="94">
        <f>IFERROR(IF(D5&gt;0,I5/D5*10,""),"")</f>
        <v>59.580394965974641</v>
      </c>
      <c r="N5" s="73">
        <f>IFERROR(IF(F5&gt;0,K5/F5*10,""),"")</f>
        <v>51.542725210584948</v>
      </c>
      <c r="O5" s="98">
        <f>IFERROR(M5-N5,"")</f>
        <v>8.0376697553896932</v>
      </c>
    </row>
    <row r="6" spans="1:21" s="13" customFormat="1" ht="15.75" x14ac:dyDescent="0.25">
      <c r="A6" s="101">
        <f t="shared" ref="A6:A69" si="0">IF(OR(D6="",D6=0),"x",D6)</f>
        <v>107.57840068</v>
      </c>
      <c r="B6" s="203" t="s">
        <v>2</v>
      </c>
      <c r="C6" s="204">
        <v>1094.3505152</v>
      </c>
      <c r="D6" s="130">
        <v>107.57840068</v>
      </c>
      <c r="E6" s="236">
        <f>IFERROR(D6/C6*100,0)</f>
        <v>9.8303422153860183</v>
      </c>
      <c r="F6" s="229">
        <v>462.9474178000001</v>
      </c>
      <c r="G6" s="82">
        <f>D6-F6</f>
        <v>-355.36901712000008</v>
      </c>
      <c r="H6" s="307">
        <v>6593.4040000000014</v>
      </c>
      <c r="I6" s="237">
        <v>858.49551155999995</v>
      </c>
      <c r="J6" s="307">
        <f>IFERROR(I6/H6*100,"")</f>
        <v>13.02052038006468</v>
      </c>
      <c r="K6" s="229">
        <v>2723.7906522800004</v>
      </c>
      <c r="L6" s="157">
        <f>IFERROR(I6-K6,"")</f>
        <v>-1865.2951407200003</v>
      </c>
      <c r="M6" s="94">
        <f>IFERROR(IF(D6&gt;0,I6/D6*10,""),"")</f>
        <v>79.801847409282374</v>
      </c>
      <c r="N6" s="76">
        <f>IFERROR(IF(F6&gt;0,K6/F6*10,""),"")</f>
        <v>58.835853653183499</v>
      </c>
      <c r="O6" s="98">
        <f t="shared" ref="O6:O69" si="1">IFERROR(M6-N6,"")</f>
        <v>20.965993756098875</v>
      </c>
    </row>
    <row r="7" spans="1:21" s="1" customFormat="1" ht="15.75" x14ac:dyDescent="0.2">
      <c r="A7" s="101">
        <f t="shared" si="0"/>
        <v>22.176525560000002</v>
      </c>
      <c r="B7" s="205" t="s">
        <v>3</v>
      </c>
      <c r="C7" s="206">
        <v>125.02173999999999</v>
      </c>
      <c r="D7" s="131">
        <v>22.176525560000002</v>
      </c>
      <c r="E7" s="230">
        <f>IFERROR(D7/C7*100,0)</f>
        <v>17.738135431485759</v>
      </c>
      <c r="F7" s="131">
        <v>77.263234520000012</v>
      </c>
      <c r="G7" s="83">
        <f>IFERROR(D7-F7,"")</f>
        <v>-55.08670896000001</v>
      </c>
      <c r="H7" s="308">
        <v>833.4</v>
      </c>
      <c r="I7" s="230">
        <v>222.87987342000002</v>
      </c>
      <c r="J7" s="308">
        <f>IFERROR(I7/H7*100,"")</f>
        <v>26.74344533477322</v>
      </c>
      <c r="K7" s="131">
        <v>511.28952048000002</v>
      </c>
      <c r="L7" s="83">
        <f>IFERROR(I7-K7,"")</f>
        <v>-288.40964706</v>
      </c>
      <c r="M7" s="95">
        <f>IFERROR(IF(D7&gt;0,I7/D7*10,""),"")</f>
        <v>100.50261156418949</v>
      </c>
      <c r="N7" s="74">
        <f>IFERROR(IF(F7&gt;0,K7/F7*10,""),"")</f>
        <v>66.175008547907737</v>
      </c>
      <c r="O7" s="141">
        <f t="shared" si="1"/>
        <v>34.327603016281756</v>
      </c>
    </row>
    <row r="8" spans="1:21" s="1" customFormat="1" ht="15.75" x14ac:dyDescent="0.2">
      <c r="A8" s="101">
        <f t="shared" si="0"/>
        <v>11.501799200000001</v>
      </c>
      <c r="B8" s="205" t="s">
        <v>4</v>
      </c>
      <c r="C8" s="206">
        <v>121.55200000000001</v>
      </c>
      <c r="D8" s="131">
        <v>11.501799200000001</v>
      </c>
      <c r="E8" s="230">
        <f>IFERROR(D8/C8*100,0)</f>
        <v>9.4624516256416999</v>
      </c>
      <c r="F8" s="131">
        <v>23.2982558</v>
      </c>
      <c r="G8" s="83">
        <f>IFERROR(D8-F8,"")</f>
        <v>-11.796456599999999</v>
      </c>
      <c r="H8" s="308">
        <v>1098</v>
      </c>
      <c r="I8" s="230">
        <v>131.03109760000001</v>
      </c>
      <c r="J8" s="308">
        <f>IFERROR(I8/H8*100,"")</f>
        <v>11.933615446265938</v>
      </c>
      <c r="K8" s="131">
        <v>182.56566080000002</v>
      </c>
      <c r="L8" s="83">
        <f>IFERROR(I8-K8,"")</f>
        <v>-51.534563200000008</v>
      </c>
      <c r="M8" s="95">
        <f>IFERROR(IF(D8&gt;0,I8/D8*10,""),"")</f>
        <v>113.92226148409895</v>
      </c>
      <c r="N8" s="74">
        <f>IFERROR(IF(F8&gt;0,K8/F8*10,""),"")</f>
        <v>78.360226777147844</v>
      </c>
      <c r="O8" s="141">
        <f t="shared" si="1"/>
        <v>35.56203470695111</v>
      </c>
      <c r="Q8" s="4"/>
    </row>
    <row r="9" spans="1:21" s="1" customFormat="1" ht="15" customHeight="1" x14ac:dyDescent="0.2">
      <c r="A9" s="101">
        <f t="shared" si="0"/>
        <v>5.0803000000000008E-2</v>
      </c>
      <c r="B9" s="205" t="s">
        <v>5</v>
      </c>
      <c r="C9" s="206">
        <v>2.129</v>
      </c>
      <c r="D9" s="131">
        <v>5.0803000000000008E-2</v>
      </c>
      <c r="E9" s="230">
        <f>IFERROR(D9/C9*100,0)</f>
        <v>2.3862376702677315</v>
      </c>
      <c r="F9" s="131">
        <v>0.50193364000000007</v>
      </c>
      <c r="G9" s="83">
        <f>IFERROR(D9-F9,"")</f>
        <v>-0.45113064000000008</v>
      </c>
      <c r="H9" s="308">
        <v>10.4</v>
      </c>
      <c r="I9" s="230">
        <v>0.27433620000000003</v>
      </c>
      <c r="J9" s="308">
        <f>IFERROR(I9/H9*100,"")</f>
        <v>2.6378480769230772</v>
      </c>
      <c r="K9" s="131">
        <v>3.10304724</v>
      </c>
      <c r="L9" s="83">
        <f>IFERROR(I9-K9,"")</f>
        <v>-2.82871104</v>
      </c>
      <c r="M9" s="95">
        <f>IFERROR(IF(D9&gt;0,I9/D9*10,""),"")</f>
        <v>53.999999999999993</v>
      </c>
      <c r="N9" s="74">
        <f>IFERROR(IF(F9&gt;0,K9/F9*10,""),"")</f>
        <v>61.821862348178129</v>
      </c>
      <c r="O9" s="141">
        <f t="shared" si="1"/>
        <v>-7.8218623481781364</v>
      </c>
      <c r="Q9" s="110"/>
      <c r="R9" s="110"/>
      <c r="S9" s="110"/>
      <c r="T9" s="110"/>
      <c r="U9" s="110"/>
    </row>
    <row r="10" spans="1:21" s="1" customFormat="1" ht="15.75" x14ac:dyDescent="0.2">
      <c r="A10" s="101">
        <f t="shared" si="0"/>
        <v>20.829230000000003</v>
      </c>
      <c r="B10" s="205" t="s">
        <v>6</v>
      </c>
      <c r="C10" s="206">
        <v>242.7293114</v>
      </c>
      <c r="D10" s="131">
        <v>20.829230000000003</v>
      </c>
      <c r="E10" s="230">
        <f>IFERROR(D10/C10*100,0)</f>
        <v>8.5812586373942157</v>
      </c>
      <c r="F10" s="131">
        <v>128.02356</v>
      </c>
      <c r="G10" s="83">
        <f>IFERROR(D10-F10,"")</f>
        <v>-107.19433000000001</v>
      </c>
      <c r="H10" s="308">
        <v>1040.3</v>
      </c>
      <c r="I10" s="230">
        <v>110.344116</v>
      </c>
      <c r="J10" s="308">
        <f>IFERROR(I10/H10*100,"")</f>
        <v>10.60695145631068</v>
      </c>
      <c r="K10" s="131">
        <v>477.85301800000002</v>
      </c>
      <c r="L10" s="83">
        <f>IFERROR(I10-K10,"")</f>
        <v>-367.50890200000003</v>
      </c>
      <c r="M10" s="95">
        <f>IFERROR(IF(D10&gt;0,I10/D10*10,""),"")</f>
        <v>52.975609756097555</v>
      </c>
      <c r="N10" s="74">
        <f>IFERROR(IF(F10&gt;0,K10/F10*10,""),"")</f>
        <v>37.325396825396822</v>
      </c>
      <c r="O10" s="141">
        <f t="shared" si="1"/>
        <v>15.650212930700732</v>
      </c>
      <c r="Q10" s="110"/>
      <c r="R10" s="110"/>
      <c r="S10" s="110"/>
      <c r="T10" s="110"/>
      <c r="U10" s="110"/>
    </row>
    <row r="11" spans="1:21" s="1" customFormat="1" ht="15" hidden="1" customHeight="1" x14ac:dyDescent="0.2">
      <c r="A11" s="101" t="str">
        <f t="shared" si="0"/>
        <v>x</v>
      </c>
      <c r="B11" s="205" t="s">
        <v>7</v>
      </c>
      <c r="C11" s="206">
        <v>0.24</v>
      </c>
      <c r="D11" s="131">
        <v>0</v>
      </c>
      <c r="E11" s="230">
        <f>IFERROR(D11/C11*100,0)</f>
        <v>0</v>
      </c>
      <c r="F11" s="131">
        <v>0</v>
      </c>
      <c r="G11" s="83">
        <f>IFERROR(D11-F11,"")</f>
        <v>0</v>
      </c>
      <c r="H11" s="308">
        <v>0.504</v>
      </c>
      <c r="I11" s="230">
        <v>0</v>
      </c>
      <c r="J11" s="308">
        <f>IFERROR(I11/H11*100,"")</f>
        <v>0</v>
      </c>
      <c r="K11" s="131">
        <v>0</v>
      </c>
      <c r="L11" s="83">
        <f>IFERROR(I11-K11,"")</f>
        <v>0</v>
      </c>
      <c r="M11" s="95" t="str">
        <f>IFERROR(IF(D11&gt;0,I11/D11*10,""),"")</f>
        <v/>
      </c>
      <c r="N11" s="74" t="str">
        <f>IFERROR(IF(F11&gt;0,K11/F11*10,""),"")</f>
        <v/>
      </c>
      <c r="O11" s="141" t="str">
        <f t="shared" si="1"/>
        <v/>
      </c>
      <c r="Q11" s="110"/>
      <c r="R11" s="110"/>
      <c r="S11" s="110"/>
      <c r="T11" s="110"/>
      <c r="U11" s="110"/>
    </row>
    <row r="12" spans="1:21" s="1" customFormat="1" ht="15.75" hidden="1" x14ac:dyDescent="0.2">
      <c r="A12" s="101" t="str">
        <f t="shared" si="0"/>
        <v>x</v>
      </c>
      <c r="B12" s="205" t="s">
        <v>8</v>
      </c>
      <c r="C12" s="206">
        <v>2.5562999999999998</v>
      </c>
      <c r="D12" s="131">
        <v>0</v>
      </c>
      <c r="E12" s="230">
        <f>IFERROR(D12/C12*100,0)</f>
        <v>0</v>
      </c>
      <c r="F12" s="131">
        <v>0</v>
      </c>
      <c r="G12" s="83">
        <f>IFERROR(D12-F12,"")</f>
        <v>0</v>
      </c>
      <c r="H12" s="308">
        <v>17.5</v>
      </c>
      <c r="I12" s="230">
        <v>0</v>
      </c>
      <c r="J12" s="308">
        <f>IFERROR(I12/H12*100,"")</f>
        <v>0</v>
      </c>
      <c r="K12" s="131">
        <v>0</v>
      </c>
      <c r="L12" s="83">
        <f>IFERROR(I12-K12,"")</f>
        <v>0</v>
      </c>
      <c r="M12" s="95" t="str">
        <f>IFERROR(IF(D12&gt;0,I12/D12*10,""),"")</f>
        <v/>
      </c>
      <c r="N12" s="74" t="str">
        <f>IFERROR(IF(F12&gt;0,K12/F12*10,""),"")</f>
        <v/>
      </c>
      <c r="O12" s="141" t="str">
        <f t="shared" si="1"/>
        <v/>
      </c>
      <c r="Q12" s="110"/>
      <c r="R12" s="110"/>
      <c r="S12" s="110"/>
      <c r="T12" s="110"/>
      <c r="U12" s="110"/>
    </row>
    <row r="13" spans="1:21" s="1" customFormat="1" ht="15" hidden="1" customHeight="1" x14ac:dyDescent="0.2">
      <c r="A13" s="101" t="str">
        <f t="shared" si="0"/>
        <v>x</v>
      </c>
      <c r="B13" s="205" t="s">
        <v>9</v>
      </c>
      <c r="C13" s="206">
        <v>0.191</v>
      </c>
      <c r="D13" s="131">
        <v>0</v>
      </c>
      <c r="E13" s="230">
        <f>IFERROR(D13/C13*100,0)</f>
        <v>0</v>
      </c>
      <c r="F13" s="131">
        <v>0</v>
      </c>
      <c r="G13" s="83">
        <f>IFERROR(D13-F13,"")</f>
        <v>0</v>
      </c>
      <c r="H13" s="308"/>
      <c r="I13" s="230">
        <v>0</v>
      </c>
      <c r="J13" s="308" t="str">
        <f>IFERROR(I13/H13*100,"")</f>
        <v/>
      </c>
      <c r="K13" s="131">
        <v>0</v>
      </c>
      <c r="L13" s="83">
        <f>IFERROR(I13-K13,"")</f>
        <v>0</v>
      </c>
      <c r="M13" s="95" t="str">
        <f>IFERROR(IF(D13&gt;0,I13/D13*10,""),"")</f>
        <v/>
      </c>
      <c r="N13" s="74" t="str">
        <f>IFERROR(IF(F13&gt;0,K13/F13*10,""),"")</f>
        <v/>
      </c>
      <c r="O13" s="141" t="str">
        <f t="shared" si="1"/>
        <v/>
      </c>
      <c r="Q13" s="110"/>
      <c r="R13" s="110"/>
      <c r="S13" s="110"/>
      <c r="T13" s="110"/>
      <c r="U13" s="110"/>
    </row>
    <row r="14" spans="1:21" s="1" customFormat="1" ht="15.75" x14ac:dyDescent="0.2">
      <c r="A14" s="101">
        <f t="shared" si="0"/>
        <v>15.139294</v>
      </c>
      <c r="B14" s="205" t="s">
        <v>10</v>
      </c>
      <c r="C14" s="206">
        <v>200.21400879999999</v>
      </c>
      <c r="D14" s="131">
        <v>15.139294</v>
      </c>
      <c r="E14" s="230">
        <f>IFERROR(D14/C14*100,0)</f>
        <v>7.5615558025827809</v>
      </c>
      <c r="F14" s="131">
        <v>92.847562800000006</v>
      </c>
      <c r="G14" s="83">
        <f>IFERROR(D14-F14,"")</f>
        <v>-77.708268800000013</v>
      </c>
      <c r="H14" s="308">
        <v>1510</v>
      </c>
      <c r="I14" s="230">
        <v>136.76167599999999</v>
      </c>
      <c r="J14" s="308">
        <f>IFERROR(I14/H14*100,"")</f>
        <v>9.0570646357615878</v>
      </c>
      <c r="K14" s="131">
        <v>600.68451140000002</v>
      </c>
      <c r="L14" s="83">
        <f>IFERROR(I14-K14,"")</f>
        <v>-463.92283540000005</v>
      </c>
      <c r="M14" s="95">
        <f>IFERROR(IF(D14&gt;0,I14/D14*10,""),"")</f>
        <v>90.335570469798654</v>
      </c>
      <c r="N14" s="74">
        <f>IFERROR(IF(F14&gt;0,K14/F14*10,""),"")</f>
        <v>64.695775880936736</v>
      </c>
      <c r="O14" s="141">
        <f t="shared" si="1"/>
        <v>25.639794588861918</v>
      </c>
      <c r="Q14" s="110"/>
      <c r="R14" s="110"/>
      <c r="S14" s="110"/>
      <c r="T14" s="110"/>
      <c r="U14" s="110"/>
    </row>
    <row r="15" spans="1:21" s="1" customFormat="1" ht="15.75" x14ac:dyDescent="0.2">
      <c r="A15" s="101">
        <f t="shared" si="0"/>
        <v>6.9092079999999996</v>
      </c>
      <c r="B15" s="205" t="s">
        <v>11</v>
      </c>
      <c r="C15" s="206">
        <v>79.087760000000003</v>
      </c>
      <c r="D15" s="131">
        <v>6.9092079999999996</v>
      </c>
      <c r="E15" s="230">
        <f>IFERROR(D15/C15*100,0)</f>
        <v>8.7361280683635485</v>
      </c>
      <c r="F15" s="131">
        <v>32.005890000000001</v>
      </c>
      <c r="G15" s="83">
        <f>IFERROR(D15-F15,"")</f>
        <v>-25.096682000000001</v>
      </c>
      <c r="H15" s="308">
        <v>442</v>
      </c>
      <c r="I15" s="230">
        <v>55.172058</v>
      </c>
      <c r="J15" s="308">
        <f>IFERROR(I15/H15*100,"")</f>
        <v>12.482366063348415</v>
      </c>
      <c r="K15" s="131">
        <v>213.88063</v>
      </c>
      <c r="L15" s="83">
        <f>IFERROR(I15-K15,"")</f>
        <v>-158.708572</v>
      </c>
      <c r="M15" s="95">
        <f>IFERROR(IF(D15&gt;0,I15/D15*10,""),"")</f>
        <v>79.852941176470594</v>
      </c>
      <c r="N15" s="74">
        <f>IFERROR(IF(F15&gt;0,K15/F15*10,""),"")</f>
        <v>66.825396825396822</v>
      </c>
      <c r="O15" s="141">
        <f t="shared" si="1"/>
        <v>13.027544351073772</v>
      </c>
      <c r="P15" s="48"/>
      <c r="Q15" s="110"/>
      <c r="R15" s="110"/>
      <c r="S15" s="110"/>
      <c r="T15" s="110"/>
      <c r="U15" s="110"/>
    </row>
    <row r="16" spans="1:21" s="1" customFormat="1" ht="15.75" x14ac:dyDescent="0.2">
      <c r="A16" s="101">
        <f t="shared" si="0"/>
        <v>0.66653536000000013</v>
      </c>
      <c r="B16" s="205" t="s">
        <v>58</v>
      </c>
      <c r="C16" s="206">
        <v>6.5831249999999999</v>
      </c>
      <c r="D16" s="131">
        <v>0.66653536000000013</v>
      </c>
      <c r="E16" s="230">
        <f>IFERROR(D16/C16*100,0)</f>
        <v>10.124908155321373</v>
      </c>
      <c r="F16" s="131">
        <v>2.3714840399999999</v>
      </c>
      <c r="G16" s="83">
        <f>IFERROR(D16-F16,"")</f>
        <v>-1.7049486799999998</v>
      </c>
      <c r="H16" s="308">
        <v>37.6</v>
      </c>
      <c r="I16" s="230">
        <v>4.4025879800000007</v>
      </c>
      <c r="J16" s="308">
        <f>IFERROR(I16/H16*100,"")</f>
        <v>11.709010585106384</v>
      </c>
      <c r="K16" s="131">
        <v>15.569087380000001</v>
      </c>
      <c r="L16" s="83">
        <f>IFERROR(I16-K16,"")</f>
        <v>-11.166499399999999</v>
      </c>
      <c r="M16" s="95">
        <f>IFERROR(IF(D16&gt;0,I16/D16*10,""),"")</f>
        <v>66.051829268292678</v>
      </c>
      <c r="N16" s="74">
        <f>IFERROR(IF(F16&gt;0,K16/F16*10,""),"")</f>
        <v>65.651242502142253</v>
      </c>
      <c r="O16" s="141">
        <f t="shared" si="1"/>
        <v>0.40058676615042543</v>
      </c>
      <c r="Q16" s="110"/>
      <c r="R16" s="110"/>
      <c r="S16" s="110"/>
      <c r="T16" s="110"/>
      <c r="U16" s="110"/>
    </row>
    <row r="17" spans="1:21" s="1" customFormat="1" ht="15.75" x14ac:dyDescent="0.2">
      <c r="A17" s="101">
        <f t="shared" si="0"/>
        <v>2.3979016</v>
      </c>
      <c r="B17" s="205" t="s">
        <v>12</v>
      </c>
      <c r="C17" s="206">
        <v>98.896770000000004</v>
      </c>
      <c r="D17" s="131">
        <v>2.3979016</v>
      </c>
      <c r="E17" s="230">
        <f>IFERROR(D17/C17*100,0)</f>
        <v>2.4246510780887989</v>
      </c>
      <c r="F17" s="131">
        <v>14.73287</v>
      </c>
      <c r="G17" s="83">
        <f>IFERROR(D17-F17,"")</f>
        <v>-12.334968400000001</v>
      </c>
      <c r="H17" s="308">
        <v>760</v>
      </c>
      <c r="I17" s="230">
        <v>24.1720674</v>
      </c>
      <c r="J17" s="308">
        <f>IFERROR(I17/H17*100,"")</f>
        <v>3.1805351842105263</v>
      </c>
      <c r="K17" s="131">
        <v>144.8088712</v>
      </c>
      <c r="L17" s="83">
        <f>IFERROR(I17-K17,"")</f>
        <v>-120.6368038</v>
      </c>
      <c r="M17" s="95">
        <f>IFERROR(IF(D17&gt;0,I17/D17*10,""),"")</f>
        <v>100.80508474576271</v>
      </c>
      <c r="N17" s="74">
        <f>IFERROR(IF(F17&gt;0,K17/F17*10,""),"")</f>
        <v>98.289655172413788</v>
      </c>
      <c r="O17" s="141">
        <f t="shared" si="1"/>
        <v>2.5154295733489249</v>
      </c>
      <c r="Q17" s="110"/>
      <c r="R17" s="110"/>
      <c r="S17" s="110"/>
      <c r="T17" s="110"/>
      <c r="U17" s="110"/>
    </row>
    <row r="18" spans="1:21" s="1" customFormat="1" ht="15.75" x14ac:dyDescent="0.2">
      <c r="A18" s="101">
        <f t="shared" si="0"/>
        <v>2.0219593999999996</v>
      </c>
      <c r="B18" s="205" t="s">
        <v>13</v>
      </c>
      <c r="C18" s="206">
        <v>34.350499999999997</v>
      </c>
      <c r="D18" s="131">
        <v>2.0219593999999996</v>
      </c>
      <c r="E18" s="230">
        <f>IFERROR(D18/C18*100,0)</f>
        <v>5.8862590064191203</v>
      </c>
      <c r="F18" s="131">
        <v>13.01471254</v>
      </c>
      <c r="G18" s="83">
        <f>IFERROR(D18-F18,"")</f>
        <v>-10.99275314</v>
      </c>
      <c r="H18" s="308">
        <v>192.3</v>
      </c>
      <c r="I18" s="230">
        <v>12.624545500000002</v>
      </c>
      <c r="J18" s="308">
        <f>IFERROR(I18/H18*100,"")</f>
        <v>6.5650262610504422</v>
      </c>
      <c r="K18" s="131">
        <v>76.504237700000004</v>
      </c>
      <c r="L18" s="83">
        <f>IFERROR(I18-K18,"")</f>
        <v>-63.879692200000001</v>
      </c>
      <c r="M18" s="95">
        <f>IFERROR(IF(D18&gt;0,I18/D18*10,""),"")</f>
        <v>62.437185929648258</v>
      </c>
      <c r="N18" s="74">
        <f>IFERROR(IF(F18&gt;0,K18/F18*10,""),"")</f>
        <v>58.782887032555237</v>
      </c>
      <c r="O18" s="141">
        <f t="shared" si="1"/>
        <v>3.654298897093021</v>
      </c>
      <c r="Q18" s="110"/>
      <c r="R18" s="110"/>
      <c r="S18" s="110"/>
      <c r="T18" s="110"/>
      <c r="U18" s="110"/>
    </row>
    <row r="19" spans="1:21" s="1" customFormat="1" ht="15" hidden="1" customHeight="1" x14ac:dyDescent="0.2">
      <c r="A19" s="101" t="str">
        <f t="shared" si="0"/>
        <v>x</v>
      </c>
      <c r="B19" s="205" t="s">
        <v>14</v>
      </c>
      <c r="C19" s="206">
        <v>2.0579999999999998</v>
      </c>
      <c r="D19" s="131">
        <v>0</v>
      </c>
      <c r="E19" s="230">
        <f>IFERROR(D19/C19*100,0)</f>
        <v>0</v>
      </c>
      <c r="F19" s="131">
        <v>0</v>
      </c>
      <c r="G19" s="83">
        <f>IFERROR(D19-F19,"")</f>
        <v>0</v>
      </c>
      <c r="H19" s="308">
        <v>6.3</v>
      </c>
      <c r="I19" s="230">
        <v>0</v>
      </c>
      <c r="J19" s="308">
        <f>IFERROR(I19/H19*100,"")</f>
        <v>0</v>
      </c>
      <c r="K19" s="131">
        <v>0</v>
      </c>
      <c r="L19" s="83">
        <f>IFERROR(I19-K19,"")</f>
        <v>0</v>
      </c>
      <c r="M19" s="95" t="str">
        <f>IFERROR(IF(D19&gt;0,I19/D19*10,""),"")</f>
        <v/>
      </c>
      <c r="N19" s="74" t="str">
        <f>IFERROR(IF(F19&gt;0,K19/F19*10,""),"")</f>
        <v/>
      </c>
      <c r="O19" s="141" t="str">
        <f t="shared" si="1"/>
        <v/>
      </c>
      <c r="Q19" s="110"/>
      <c r="R19" s="110"/>
      <c r="S19" s="110"/>
      <c r="T19" s="110"/>
      <c r="U19" s="110"/>
    </row>
    <row r="20" spans="1:21" s="1" customFormat="1" ht="15.75" x14ac:dyDescent="0.2">
      <c r="A20" s="101">
        <f t="shared" si="0"/>
        <v>25.863807300000001</v>
      </c>
      <c r="B20" s="205" t="s">
        <v>15</v>
      </c>
      <c r="C20" s="206">
        <v>157.666</v>
      </c>
      <c r="D20" s="131">
        <v>25.863807300000001</v>
      </c>
      <c r="E20" s="230">
        <f>IFERROR(D20/C20*100,0)</f>
        <v>16.40417547220073</v>
      </c>
      <c r="F20" s="131">
        <v>76.550976459999987</v>
      </c>
      <c r="G20" s="83">
        <f>IFERROR(D20-F20,"")</f>
        <v>-50.687169159999982</v>
      </c>
      <c r="H20" s="308">
        <v>545.1</v>
      </c>
      <c r="I20" s="230">
        <v>160.77015774000003</v>
      </c>
      <c r="J20" s="308">
        <f>IFERROR(I20/H20*100,"")</f>
        <v>29.493699823885528</v>
      </c>
      <c r="K20" s="131">
        <v>482.49438007999998</v>
      </c>
      <c r="L20" s="83">
        <f>IFERROR(I20-K20,"")</f>
        <v>-321.72422233999998</v>
      </c>
      <c r="M20" s="95">
        <f>IFERROR(IF(D20&gt;0,I20/D20*10,""),"")</f>
        <v>62.160282852091939</v>
      </c>
      <c r="N20" s="74">
        <f>IFERROR(IF(F20&gt;0,K20/F20*10,""),"")</f>
        <v>63.029160749127307</v>
      </c>
      <c r="O20" s="141">
        <f t="shared" si="1"/>
        <v>-0.86887789703536811</v>
      </c>
      <c r="Q20" s="110"/>
      <c r="R20" s="110"/>
      <c r="S20" s="110"/>
      <c r="T20" s="110"/>
      <c r="U20" s="110"/>
    </row>
    <row r="21" spans="1:21" s="1" customFormat="1" ht="15" customHeight="1" x14ac:dyDescent="0.2">
      <c r="A21" s="101">
        <f t="shared" si="0"/>
        <v>2.1337260000000004E-2</v>
      </c>
      <c r="B21" s="205" t="s">
        <v>16</v>
      </c>
      <c r="C21" s="206">
        <v>2.1000000000000001E-2</v>
      </c>
      <c r="D21" s="131">
        <v>2.1337260000000004E-2</v>
      </c>
      <c r="E21" s="230">
        <f>IFERROR(D21/C21*100,0)</f>
        <v>101.60600000000002</v>
      </c>
      <c r="F21" s="131">
        <v>0</v>
      </c>
      <c r="G21" s="83">
        <f>IFERROR(D21-F21,"")</f>
        <v>2.1337260000000004E-2</v>
      </c>
      <c r="H21" s="308"/>
      <c r="I21" s="230">
        <v>6.2995719999999991E-2</v>
      </c>
      <c r="J21" s="308" t="str">
        <f>IFERROR(I21/H21*100,"")</f>
        <v/>
      </c>
      <c r="K21" s="131">
        <v>0</v>
      </c>
      <c r="L21" s="83">
        <f>IFERROR(I21-K21,"")</f>
        <v>6.2995719999999991E-2</v>
      </c>
      <c r="M21" s="95">
        <f>IFERROR(IF(D21&gt;0,I21/D21*10,""),"")</f>
        <v>29.523809523809518</v>
      </c>
      <c r="N21" s="74" t="str">
        <f>IFERROR(IF(F21&gt;0,K21/F21*10,""),"")</f>
        <v/>
      </c>
      <c r="O21" s="141" t="str">
        <f t="shared" si="1"/>
        <v/>
      </c>
    </row>
    <row r="22" spans="1:21" s="1" customFormat="1" ht="15.75" hidden="1" x14ac:dyDescent="0.2">
      <c r="A22" s="101" t="str">
        <f t="shared" si="0"/>
        <v>x</v>
      </c>
      <c r="B22" s="205" t="s">
        <v>17</v>
      </c>
      <c r="C22" s="206">
        <v>21.048999999999999</v>
      </c>
      <c r="D22" s="131">
        <v>0</v>
      </c>
      <c r="E22" s="230">
        <f>IFERROR(D22/C22*100,0)</f>
        <v>0</v>
      </c>
      <c r="F22" s="131">
        <v>2.3369379999999995</v>
      </c>
      <c r="G22" s="83">
        <f>IFERROR(D22-F22,"")</f>
        <v>-2.3369379999999995</v>
      </c>
      <c r="H22" s="308">
        <v>100</v>
      </c>
      <c r="I22" s="230">
        <v>0</v>
      </c>
      <c r="J22" s="308">
        <f>IFERROR(I22/H22*100,"")</f>
        <v>0</v>
      </c>
      <c r="K22" s="131">
        <v>15.037688000000001</v>
      </c>
      <c r="L22" s="83">
        <f>IFERROR(I22-K22,"")</f>
        <v>-15.037688000000001</v>
      </c>
      <c r="M22" s="95" t="str">
        <f>IFERROR(IF(D22&gt;0,I22/D22*10,""),"")</f>
        <v/>
      </c>
      <c r="N22" s="74">
        <f>IFERROR(IF(F22&gt;0,K22/F22*10,""),"")</f>
        <v>64.347826086956545</v>
      </c>
      <c r="O22" s="141" t="str">
        <f t="shared" si="1"/>
        <v/>
      </c>
    </row>
    <row r="23" spans="1:21" s="1" customFormat="1" ht="15" hidden="1" customHeight="1" x14ac:dyDescent="0.2">
      <c r="A23" s="101" t="str">
        <f t="shared" si="0"/>
        <v>x</v>
      </c>
      <c r="B23" s="205" t="s">
        <v>18</v>
      </c>
      <c r="C23" s="206">
        <v>5.0000000000000001E-3</v>
      </c>
      <c r="D23" s="131">
        <v>0</v>
      </c>
      <c r="E23" s="230">
        <f>IFERROR(D23/C23*100,0)</f>
        <v>0</v>
      </c>
      <c r="F23" s="131">
        <v>0</v>
      </c>
      <c r="G23" s="83">
        <f>IFERROR(D23-F23,"")</f>
        <v>0</v>
      </c>
      <c r="H23" s="308"/>
      <c r="I23" s="230">
        <v>0</v>
      </c>
      <c r="J23" s="308" t="str">
        <f>IFERROR(I23/H23*100,"")</f>
        <v/>
      </c>
      <c r="K23" s="131">
        <v>0</v>
      </c>
      <c r="L23" s="90">
        <f>IFERROR(I23-K23,"")</f>
        <v>0</v>
      </c>
      <c r="M23" s="165" t="str">
        <f>IFERROR(IF(D23&gt;0,I23/D23*10,""),"")</f>
        <v/>
      </c>
      <c r="N23" s="74" t="str">
        <f>IFERROR(IF(F23&gt;0,K23/F23*10,""),"")</f>
        <v/>
      </c>
      <c r="O23" s="141" t="str">
        <f t="shared" si="1"/>
        <v/>
      </c>
    </row>
    <row r="24" spans="1:21" s="1" customFormat="1" ht="15" hidden="1" customHeight="1" x14ac:dyDescent="0.2">
      <c r="A24" s="101" t="e">
        <f t="shared" si="0"/>
        <v>#VALUE!</v>
      </c>
      <c r="B24" s="205" t="s">
        <v>136</v>
      </c>
      <c r="C24" s="206"/>
      <c r="D24" s="131" t="e">
        <v>#VALUE!</v>
      </c>
      <c r="E24" s="230">
        <f>IFERROR(D24/C24*100,0)</f>
        <v>0</v>
      </c>
      <c r="F24" s="131" t="e">
        <v>#VALUE!</v>
      </c>
      <c r="G24" s="83" t="str">
        <f>IFERROR(D24-F24,"")</f>
        <v/>
      </c>
      <c r="H24" s="308"/>
      <c r="I24" s="230" t="e">
        <v>#VALUE!</v>
      </c>
      <c r="J24" s="308" t="str">
        <f>IFERROR(I24/H24*100,"")</f>
        <v/>
      </c>
      <c r="K24" s="131" t="e">
        <v>#VALUE!</v>
      </c>
      <c r="L24" s="90" t="str">
        <f>IFERROR(I24-K24,"")</f>
        <v/>
      </c>
      <c r="M24" s="165" t="str">
        <f>IFERROR(IF(D24&gt;0,I24/D24*10,""),"")</f>
        <v/>
      </c>
      <c r="N24" s="74" t="str">
        <f>IFERROR(IF(F24&gt;0,K24/F24*10,""),"")</f>
        <v/>
      </c>
      <c r="O24" s="141" t="str">
        <f t="shared" si="1"/>
        <v/>
      </c>
    </row>
    <row r="25" spans="1:21" s="13" customFormat="1" ht="15.75" x14ac:dyDescent="0.25">
      <c r="A25" s="101">
        <f t="shared" si="0"/>
        <v>1.7242538199999999</v>
      </c>
      <c r="B25" s="203" t="s">
        <v>19</v>
      </c>
      <c r="C25" s="204">
        <v>16.053629999999998</v>
      </c>
      <c r="D25" s="186">
        <v>1.7242538199999999</v>
      </c>
      <c r="E25" s="236">
        <f>IFERROR(D25/C25*100,0)</f>
        <v>10.740585275728916</v>
      </c>
      <c r="F25" s="24">
        <v>7.12867696</v>
      </c>
      <c r="G25" s="98">
        <f>D25-F25</f>
        <v>-5.4044231400000005</v>
      </c>
      <c r="H25" s="236">
        <v>133.80000000000001</v>
      </c>
      <c r="I25" s="230">
        <v>15.938933219999999</v>
      </c>
      <c r="J25" s="351">
        <f>IFERROR(I25/H25*100,"")</f>
        <v>11.912506143497756</v>
      </c>
      <c r="K25" s="229">
        <v>81.84668117999999</v>
      </c>
      <c r="L25" s="163">
        <f>I25-K25</f>
        <v>-65.907747959999995</v>
      </c>
      <c r="M25" s="186">
        <f>IF(D25&gt;0,I25/D25*10,"")</f>
        <v>92.439599292869758</v>
      </c>
      <c r="N25" s="21">
        <f>IF(F25&gt;0,K25/F25*10,"")</f>
        <v>114.81328392246294</v>
      </c>
      <c r="O25" s="98">
        <f t="shared" si="1"/>
        <v>-22.373684629593185</v>
      </c>
    </row>
    <row r="26" spans="1:21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31">
        <v>0</v>
      </c>
      <c r="E26" s="230">
        <f>IFERROR(D26/C26*100,0)</f>
        <v>0</v>
      </c>
      <c r="F26" s="131">
        <v>0</v>
      </c>
      <c r="G26" s="84">
        <f>IFERROR(D26-F26,"")</f>
        <v>0</v>
      </c>
      <c r="H26" s="309"/>
      <c r="I26" s="230">
        <v>0</v>
      </c>
      <c r="J26" s="308" t="str">
        <f>IFERROR(I26/H26*100,"")</f>
        <v/>
      </c>
      <c r="K26" s="131">
        <v>0</v>
      </c>
      <c r="L26" s="90">
        <f>IFERROR(I26-K26,"")</f>
        <v>0</v>
      </c>
      <c r="M26" s="165" t="str">
        <f>IFERROR(IF(D26&gt;0,I26/D26*10,""),"")</f>
        <v/>
      </c>
      <c r="N26" s="74" t="str">
        <f>IFERROR(IF(F26&gt;0,K26/F26*10,""),"")</f>
        <v/>
      </c>
      <c r="O26" s="141" t="str">
        <f t="shared" si="1"/>
        <v/>
      </c>
    </row>
    <row r="27" spans="1:21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31">
        <v>0</v>
      </c>
      <c r="E27" s="230">
        <f>IFERROR(D27/C27*100,0)</f>
        <v>0</v>
      </c>
      <c r="F27" s="131">
        <v>0</v>
      </c>
      <c r="G27" s="84">
        <f>IFERROR(D27-F27,"")</f>
        <v>0</v>
      </c>
      <c r="H27" s="309"/>
      <c r="I27" s="230">
        <v>0</v>
      </c>
      <c r="J27" s="308" t="str">
        <f>IFERROR(I27/H27*100,"")</f>
        <v/>
      </c>
      <c r="K27" s="131">
        <v>0</v>
      </c>
      <c r="L27" s="90">
        <f>IFERROR(I27-K27,"")</f>
        <v>0</v>
      </c>
      <c r="M27" s="165" t="str">
        <f>IFERROR(IF(D27&gt;0,I27/D27*10,""),"")</f>
        <v/>
      </c>
      <c r="N27" s="74" t="str">
        <f>IFERROR(IF(F27&gt;0,K27/F27*10,""),"")</f>
        <v/>
      </c>
      <c r="O27" s="141" t="str">
        <f t="shared" si="1"/>
        <v/>
      </c>
    </row>
    <row r="28" spans="1:21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31">
        <v>0</v>
      </c>
      <c r="E28" s="230">
        <f>IFERROR(D28/C28*100,0)</f>
        <v>0</v>
      </c>
      <c r="F28" s="131">
        <v>0</v>
      </c>
      <c r="G28" s="84">
        <f>IFERROR(D28-F28,"")</f>
        <v>0</v>
      </c>
      <c r="H28" s="309"/>
      <c r="I28" s="230">
        <v>0</v>
      </c>
      <c r="J28" s="308" t="str">
        <f>IFERROR(I28/H28*100,"")</f>
        <v/>
      </c>
      <c r="K28" s="131">
        <v>0</v>
      </c>
      <c r="L28" s="90">
        <f>IFERROR(I28-K28,"")</f>
        <v>0</v>
      </c>
      <c r="M28" s="165" t="str">
        <f>IFERROR(IF(D28&gt;0,I28/D28*10,""),"")</f>
        <v/>
      </c>
      <c r="N28" s="74" t="str">
        <f>IFERROR(IF(F28&gt;0,K28/F28*10,""),"")</f>
        <v/>
      </c>
      <c r="O28" s="141" t="str">
        <f t="shared" si="1"/>
        <v/>
      </c>
    </row>
    <row r="29" spans="1:21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31" t="e">
        <v>#VALUE!</v>
      </c>
      <c r="E29" s="230">
        <f>IFERROR(D29/C29*100,0)</f>
        <v>0</v>
      </c>
      <c r="F29" s="131" t="e">
        <v>#VALUE!</v>
      </c>
      <c r="G29" s="84" t="str">
        <f>IFERROR(D29-F29,"")</f>
        <v/>
      </c>
      <c r="H29" s="309"/>
      <c r="I29" s="230" t="e">
        <v>#VALUE!</v>
      </c>
      <c r="J29" s="308" t="str">
        <f>IFERROR(I29/H29*100,"")</f>
        <v/>
      </c>
      <c r="K29" s="131" t="e">
        <v>#VALUE!</v>
      </c>
      <c r="L29" s="83" t="str">
        <f>IFERROR(I29-K29,"")</f>
        <v/>
      </c>
      <c r="M29" s="95" t="str">
        <f>IFERROR(IF(D29&gt;0,I29/D29*10,""),"")</f>
        <v/>
      </c>
      <c r="N29" s="74" t="str">
        <f>IFERROR(IF(F29&gt;0,K29/F29*10,""),"")</f>
        <v/>
      </c>
      <c r="O29" s="141" t="str">
        <f t="shared" si="1"/>
        <v/>
      </c>
    </row>
    <row r="30" spans="1:21" s="1" customFormat="1" ht="15" hidden="1" customHeight="1" x14ac:dyDescent="0.2">
      <c r="A30" s="101" t="str">
        <f t="shared" si="0"/>
        <v>x</v>
      </c>
      <c r="B30" s="205" t="s">
        <v>22</v>
      </c>
      <c r="C30" s="206"/>
      <c r="D30" s="131">
        <v>0</v>
      </c>
      <c r="E30" s="230">
        <f>IFERROR(D30/C30*100,0)</f>
        <v>0</v>
      </c>
      <c r="F30" s="131">
        <v>0</v>
      </c>
      <c r="G30" s="83">
        <f>IFERROR(D30-F30,"")</f>
        <v>0</v>
      </c>
      <c r="H30" s="308"/>
      <c r="I30" s="230">
        <v>0</v>
      </c>
      <c r="J30" s="308" t="str">
        <f>IFERROR(I30/H30*100,"")</f>
        <v/>
      </c>
      <c r="K30" s="131">
        <v>0</v>
      </c>
      <c r="L30" s="83">
        <f>IFERROR(I30-K30,"")</f>
        <v>0</v>
      </c>
      <c r="M30" s="95" t="str">
        <f>IFERROR(IF(D30&gt;0,I30/D30*10,""),"")</f>
        <v/>
      </c>
      <c r="N30" s="74" t="str">
        <f>IFERROR(IF(F30&gt;0,K30/F30*10,""),"")</f>
        <v/>
      </c>
      <c r="O30" s="141" t="str">
        <f t="shared" si="1"/>
        <v/>
      </c>
    </row>
    <row r="31" spans="1:21" s="1" customFormat="1" ht="15.75" x14ac:dyDescent="0.2">
      <c r="A31" s="101">
        <f t="shared" si="0"/>
        <v>1.7242538199999999</v>
      </c>
      <c r="B31" s="205" t="s">
        <v>83</v>
      </c>
      <c r="C31" s="206">
        <v>15.95363</v>
      </c>
      <c r="D31" s="131">
        <v>1.7242538199999999</v>
      </c>
      <c r="E31" s="230">
        <f>IFERROR(D31/C31*100,0)</f>
        <v>10.807909046405111</v>
      </c>
      <c r="F31" s="131">
        <v>7.12867696</v>
      </c>
      <c r="G31" s="84">
        <f>IFERROR(D31-F31,"")</f>
        <v>-5.4044231400000005</v>
      </c>
      <c r="H31" s="309">
        <v>132</v>
      </c>
      <c r="I31" s="230">
        <v>15.938933219999999</v>
      </c>
      <c r="J31" s="308">
        <f>IFERROR(I31/H31*100,"")</f>
        <v>12.074949409090909</v>
      </c>
      <c r="K31" s="131">
        <v>81.84668117999999</v>
      </c>
      <c r="L31" s="83">
        <f>IFERROR(I31-K31,"")</f>
        <v>-65.907747959999995</v>
      </c>
      <c r="M31" s="95">
        <f>IFERROR(IF(D31&gt;0,I31/D31*10,""),"")</f>
        <v>92.439599292869758</v>
      </c>
      <c r="N31" s="74">
        <f>IFERROR(IF(F31&gt;0,K31/F31*10,""),"")</f>
        <v>114.81328392246294</v>
      </c>
      <c r="O31" s="141">
        <f t="shared" si="1"/>
        <v>-22.373684629593185</v>
      </c>
    </row>
    <row r="32" spans="1:21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31">
        <v>0</v>
      </c>
      <c r="E32" s="230">
        <f>IFERROR(D32/C32*100,0)</f>
        <v>0</v>
      </c>
      <c r="F32" s="131">
        <v>0</v>
      </c>
      <c r="G32" s="83">
        <f>IFERROR(D32-F32,"")</f>
        <v>0</v>
      </c>
      <c r="H32" s="308"/>
      <c r="I32" s="230">
        <v>0</v>
      </c>
      <c r="J32" s="308" t="str">
        <f>IFERROR(I32/H32*100,"")</f>
        <v/>
      </c>
      <c r="K32" s="131">
        <v>0</v>
      </c>
      <c r="L32" s="83">
        <f>IFERROR(I32-K32,"")</f>
        <v>0</v>
      </c>
      <c r="M32" s="95" t="str">
        <f>IFERROR(IF(D32&gt;0,I32/D32*10,""),"")</f>
        <v/>
      </c>
      <c r="N32" s="74" t="str">
        <f>IFERROR(IF(F32&gt;0,K32/F32*10,""),"")</f>
        <v/>
      </c>
      <c r="O32" s="141" t="str">
        <f t="shared" si="1"/>
        <v/>
      </c>
    </row>
    <row r="33" spans="1:16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31">
        <v>0</v>
      </c>
      <c r="E33" s="230">
        <f>IFERROR(D33/C33*100,0)</f>
        <v>0</v>
      </c>
      <c r="F33" s="131">
        <v>0</v>
      </c>
      <c r="G33" s="84">
        <f>IFERROR(D33-F33,"")</f>
        <v>0</v>
      </c>
      <c r="H33" s="309"/>
      <c r="I33" s="230">
        <v>0</v>
      </c>
      <c r="J33" s="308" t="str">
        <f>IFERROR(I33/H33*100,"")</f>
        <v/>
      </c>
      <c r="K33" s="131">
        <v>0</v>
      </c>
      <c r="L33" s="83">
        <f>IFERROR(I33-K33,"")</f>
        <v>0</v>
      </c>
      <c r="M33" s="95" t="str">
        <f>IFERROR(IF(D33&gt;0,I33/D33*10,""),"")</f>
        <v/>
      </c>
      <c r="N33" s="74" t="str">
        <f>IFERROR(IF(F33&gt;0,K33/F33*10,""),"")</f>
        <v/>
      </c>
      <c r="O33" s="141" t="str">
        <f t="shared" si="1"/>
        <v/>
      </c>
    </row>
    <row r="34" spans="1:16" s="1" customFormat="1" ht="15" hidden="1" customHeight="1" x14ac:dyDescent="0.2">
      <c r="A34" s="101" t="str">
        <f t="shared" si="0"/>
        <v>x</v>
      </c>
      <c r="B34" s="205" t="s">
        <v>25</v>
      </c>
      <c r="C34" s="206"/>
      <c r="D34" s="131">
        <v>0</v>
      </c>
      <c r="E34" s="230">
        <f>IFERROR(D34/C34*100,0)</f>
        <v>0</v>
      </c>
      <c r="F34" s="131">
        <v>0</v>
      </c>
      <c r="G34" s="84">
        <f>IFERROR(D34-F34,"")</f>
        <v>0</v>
      </c>
      <c r="H34" s="309"/>
      <c r="I34" s="230">
        <v>0</v>
      </c>
      <c r="J34" s="308" t="str">
        <f>IFERROR(I34/H34*100,"")</f>
        <v/>
      </c>
      <c r="K34" s="131">
        <v>0</v>
      </c>
      <c r="L34" s="83">
        <f>IFERROR(I34-K34,"")</f>
        <v>0</v>
      </c>
      <c r="M34" s="95" t="str">
        <f>IFERROR(IF(D34&gt;0,I34/D34*10,""),"")</f>
        <v/>
      </c>
      <c r="N34" s="74" t="str">
        <f>IFERROR(IF(F34&gt;0,K34/F34*10,""),"")</f>
        <v/>
      </c>
      <c r="O34" s="141" t="str">
        <f t="shared" si="1"/>
        <v/>
      </c>
    </row>
    <row r="35" spans="1:16" s="1" customFormat="1" ht="15" hidden="1" customHeight="1" x14ac:dyDescent="0.2">
      <c r="A35" s="101" t="str">
        <f t="shared" si="0"/>
        <v>x</v>
      </c>
      <c r="B35" s="205" t="s">
        <v>26</v>
      </c>
      <c r="C35" s="206">
        <v>0.1</v>
      </c>
      <c r="D35" s="131">
        <v>0</v>
      </c>
      <c r="E35" s="230">
        <f>IFERROR(D35/C35*100,0)</f>
        <v>0</v>
      </c>
      <c r="F35" s="131">
        <v>0</v>
      </c>
      <c r="G35" s="83">
        <f>IFERROR(D35-F35,"")</f>
        <v>0</v>
      </c>
      <c r="H35" s="308">
        <v>1.8</v>
      </c>
      <c r="I35" s="230">
        <v>0</v>
      </c>
      <c r="J35" s="308">
        <f>IFERROR(I35/H35*100,"")</f>
        <v>0</v>
      </c>
      <c r="K35" s="131">
        <v>0</v>
      </c>
      <c r="L35" s="83">
        <f>IFERROR(I35-K35,"")</f>
        <v>0</v>
      </c>
      <c r="M35" s="95" t="str">
        <f>IFERROR(IF(D35&gt;0,I35/D35*10,""),"")</f>
        <v/>
      </c>
      <c r="N35" s="74" t="str">
        <f>IFERROR(IF(F35&gt;0,K35/F35*10,""),"")</f>
        <v/>
      </c>
      <c r="O35" s="141" t="str">
        <f t="shared" si="1"/>
        <v/>
      </c>
    </row>
    <row r="36" spans="1:16" s="13" customFormat="1" ht="15.75" x14ac:dyDescent="0.25">
      <c r="A36" s="101">
        <f t="shared" si="0"/>
        <v>397.71941397999996</v>
      </c>
      <c r="B36" s="203" t="s">
        <v>59</v>
      </c>
      <c r="C36" s="204">
        <v>676.06581549999999</v>
      </c>
      <c r="D36" s="164">
        <v>397.71941397999996</v>
      </c>
      <c r="E36" s="236">
        <f>IFERROR(D36/C36*100,0)</f>
        <v>58.828505281820441</v>
      </c>
      <c r="F36" s="24">
        <v>519.82036024000001</v>
      </c>
      <c r="G36" s="98">
        <f>D36-F36</f>
        <v>-122.10094626000006</v>
      </c>
      <c r="H36" s="236">
        <v>2992.4300000000003</v>
      </c>
      <c r="I36" s="237">
        <v>2173.2873121600001</v>
      </c>
      <c r="J36" s="351">
        <f>IFERROR(I36/H36*100,"")</f>
        <v>72.626170442082184</v>
      </c>
      <c r="K36" s="229">
        <v>2491.12815318</v>
      </c>
      <c r="L36" s="163">
        <f>I36-K36</f>
        <v>-317.84084101999997</v>
      </c>
      <c r="M36" s="164">
        <f>IF(D36&gt;0,I36/D36*10,"")</f>
        <v>54.643732132957624</v>
      </c>
      <c r="N36" s="21">
        <f>IF(F36&gt;0,K36/F36*10,"")</f>
        <v>47.922866123017016</v>
      </c>
      <c r="O36" s="98">
        <f t="shared" si="1"/>
        <v>6.7208660099406075</v>
      </c>
    </row>
    <row r="37" spans="1:16" s="17" customFormat="1" ht="15.75" x14ac:dyDescent="0.2">
      <c r="A37" s="101">
        <f t="shared" si="0"/>
        <v>10.88911502</v>
      </c>
      <c r="B37" s="205" t="s">
        <v>84</v>
      </c>
      <c r="C37" s="206">
        <v>18.577660000000002</v>
      </c>
      <c r="D37" s="131">
        <v>10.88911502</v>
      </c>
      <c r="E37" s="230">
        <f>IFERROR(D37/C37*100,0)</f>
        <v>58.614029000423088</v>
      </c>
      <c r="F37" s="131">
        <v>10.25915782</v>
      </c>
      <c r="G37" s="84">
        <f>IFERROR(D37-F37,"")</f>
        <v>0.62995719999999977</v>
      </c>
      <c r="H37" s="309">
        <v>72.5</v>
      </c>
      <c r="I37" s="230">
        <v>56.09260836</v>
      </c>
      <c r="J37" s="308">
        <f>IFERROR(I37/H37*100,"")</f>
        <v>77.369114979310353</v>
      </c>
      <c r="K37" s="131">
        <v>48.141938860000003</v>
      </c>
      <c r="L37" s="83">
        <f>IFERROR(I37-K37,"")</f>
        <v>7.9506694999999965</v>
      </c>
      <c r="M37" s="95">
        <f>IFERROR(IF(D37&gt;0,I37/D37*10,""),"")</f>
        <v>51.512550153960994</v>
      </c>
      <c r="N37" s="74">
        <f>IFERROR(IF(F37&gt;0,K37/F37*10,""),"")</f>
        <v>46.925819550361496</v>
      </c>
      <c r="O37" s="141">
        <f t="shared" si="1"/>
        <v>4.5867306035994986</v>
      </c>
    </row>
    <row r="38" spans="1:16" s="1" customFormat="1" ht="15" hidden="1" customHeight="1" x14ac:dyDescent="0.2">
      <c r="A38" s="101" t="str">
        <f t="shared" si="0"/>
        <v>x</v>
      </c>
      <c r="B38" s="205" t="s">
        <v>85</v>
      </c>
      <c r="C38" s="206">
        <v>0.04</v>
      </c>
      <c r="D38" s="131">
        <v>0</v>
      </c>
      <c r="E38" s="230">
        <f>IFERROR(D38/C38*100,0)</f>
        <v>0</v>
      </c>
      <c r="F38" s="131">
        <v>0</v>
      </c>
      <c r="G38" s="84">
        <f>IFERROR(D38-F38,"")</f>
        <v>0</v>
      </c>
      <c r="H38" s="309"/>
      <c r="I38" s="230">
        <v>0</v>
      </c>
      <c r="J38" s="308" t="str">
        <f>IFERROR(I38/H38*100,"")</f>
        <v/>
      </c>
      <c r="K38" s="131">
        <v>0</v>
      </c>
      <c r="L38" s="83">
        <f>IFERROR(I38-K38,"")</f>
        <v>0</v>
      </c>
      <c r="M38" s="95" t="str">
        <f>IFERROR(IF(D38&gt;0,I38/D38*10,""),"")</f>
        <v/>
      </c>
      <c r="N38" s="74" t="str">
        <f>IFERROR(IF(F38&gt;0,K38/F38*10,""),"")</f>
        <v/>
      </c>
      <c r="O38" s="141" t="str">
        <f t="shared" si="1"/>
        <v/>
      </c>
    </row>
    <row r="39" spans="1:16" s="3" customFormat="1" ht="15.75" x14ac:dyDescent="0.2">
      <c r="A39" s="101">
        <f t="shared" si="0"/>
        <v>0.60963600000000007</v>
      </c>
      <c r="B39" s="207" t="s">
        <v>63</v>
      </c>
      <c r="C39" s="206">
        <v>2.70425</v>
      </c>
      <c r="D39" s="131">
        <v>0.60963600000000007</v>
      </c>
      <c r="E39" s="230">
        <f>IFERROR(D39/C39*100,0)</f>
        <v>22.543625774244248</v>
      </c>
      <c r="F39" s="131">
        <v>1.2192720000000001</v>
      </c>
      <c r="G39" s="85">
        <f>IFERROR(D39-F39,"")</f>
        <v>-0.60963600000000007</v>
      </c>
      <c r="H39" s="310">
        <v>8.23</v>
      </c>
      <c r="I39" s="230">
        <v>2.641756</v>
      </c>
      <c r="J39" s="308">
        <f>IFERROR(I39/H39*100,"")</f>
        <v>32.099100850546783</v>
      </c>
      <c r="K39" s="131">
        <v>4.7754820000000002</v>
      </c>
      <c r="L39" s="83">
        <f>IFERROR(I39-K39,"")</f>
        <v>-2.1337260000000002</v>
      </c>
      <c r="M39" s="95">
        <f>IFERROR(IF(D39&gt;0,I39/D39*10,""),"")</f>
        <v>43.333333333333329</v>
      </c>
      <c r="N39" s="74">
        <f>IFERROR(IF(F39&gt;0,K39/F39*10,""),"")</f>
        <v>39.166666666666664</v>
      </c>
      <c r="O39" s="141">
        <f t="shared" si="1"/>
        <v>4.1666666666666643</v>
      </c>
    </row>
    <row r="40" spans="1:16" s="1" customFormat="1" ht="15.75" x14ac:dyDescent="0.2">
      <c r="A40" s="101">
        <f t="shared" si="0"/>
        <v>323.51350399999995</v>
      </c>
      <c r="B40" s="205" t="s">
        <v>27</v>
      </c>
      <c r="C40" s="206">
        <v>426.41385550000001</v>
      </c>
      <c r="D40" s="131">
        <v>323.51350399999995</v>
      </c>
      <c r="E40" s="230">
        <f>IFERROR(D40/C40*100,0)</f>
        <v>75.868431531301397</v>
      </c>
      <c r="F40" s="131">
        <v>336.722284</v>
      </c>
      <c r="G40" s="84">
        <f>IFERROR(D40-F40,"")</f>
        <v>-13.208780000000047</v>
      </c>
      <c r="H40" s="309">
        <v>2125.4</v>
      </c>
      <c r="I40" s="230">
        <v>1881.031878</v>
      </c>
      <c r="J40" s="308">
        <f>IFERROR(I40/H40*100,"")</f>
        <v>88.502487908158457</v>
      </c>
      <c r="K40" s="131">
        <v>1724.6602440000001</v>
      </c>
      <c r="L40" s="83">
        <f>IFERROR(I40-K40,"")</f>
        <v>156.37163399999986</v>
      </c>
      <c r="M40" s="95">
        <f>IFERROR(IF(D40&gt;0,I40/D40*10,""),"")</f>
        <v>58.143844221105532</v>
      </c>
      <c r="N40" s="74">
        <f>IFERROR(IF(F40&gt;0,K40/F40*10,""),"")</f>
        <v>51.219070609535315</v>
      </c>
      <c r="O40" s="141">
        <f t="shared" si="1"/>
        <v>6.9247736115702168</v>
      </c>
    </row>
    <row r="41" spans="1:16" s="1" customFormat="1" ht="15" hidden="1" customHeight="1" x14ac:dyDescent="0.2">
      <c r="A41" s="101" t="str">
        <f t="shared" si="0"/>
        <v>x</v>
      </c>
      <c r="B41" s="205" t="s">
        <v>28</v>
      </c>
      <c r="C41" s="206">
        <v>1.2753000000000001</v>
      </c>
      <c r="D41" s="131">
        <v>0</v>
      </c>
      <c r="E41" s="230">
        <f>IFERROR(D41/C41*100,0)</f>
        <v>0</v>
      </c>
      <c r="F41" s="131">
        <v>0</v>
      </c>
      <c r="G41" s="83">
        <f>IFERROR(D41-F41,"")</f>
        <v>0</v>
      </c>
      <c r="H41" s="308">
        <v>1.8</v>
      </c>
      <c r="I41" s="230">
        <v>0</v>
      </c>
      <c r="J41" s="308">
        <f>IFERROR(I41/H41*100,"")</f>
        <v>0</v>
      </c>
      <c r="K41" s="131">
        <v>0</v>
      </c>
      <c r="L41" s="83">
        <f>IFERROR(I41-K41,"")</f>
        <v>0</v>
      </c>
      <c r="M41" s="95" t="str">
        <f>IFERROR(IF(D41&gt;0,I41/D41*10,""),"")</f>
        <v/>
      </c>
      <c r="N41" s="74" t="str">
        <f>IFERROR(IF(F41&gt;0,K41/F41*10,""),"")</f>
        <v/>
      </c>
      <c r="O41" s="141" t="str">
        <f t="shared" si="1"/>
        <v/>
      </c>
    </row>
    <row r="42" spans="1:16" s="1" customFormat="1" ht="15.75" x14ac:dyDescent="0.2">
      <c r="A42" s="101">
        <f t="shared" si="0"/>
        <v>10.1301182</v>
      </c>
      <c r="B42" s="205" t="s">
        <v>29</v>
      </c>
      <c r="C42" s="206">
        <v>84.071899999999999</v>
      </c>
      <c r="D42" s="131">
        <v>10.1301182</v>
      </c>
      <c r="E42" s="230">
        <f>IFERROR(D42/C42*100,0)</f>
        <v>12.049350853257748</v>
      </c>
      <c r="F42" s="131">
        <v>75.549141300000002</v>
      </c>
      <c r="G42" s="83">
        <f>IFERROR(D42-F42,"")</f>
        <v>-65.419023100000004</v>
      </c>
      <c r="H42" s="308">
        <v>267.10000000000002</v>
      </c>
      <c r="I42" s="230">
        <v>48.496543799999998</v>
      </c>
      <c r="J42" s="308">
        <f>IFERROR(I42/H42*100,"")</f>
        <v>18.156699288655929</v>
      </c>
      <c r="K42" s="131">
        <v>318.70957232000001</v>
      </c>
      <c r="L42" s="83">
        <f>IFERROR(I42-K42,"")</f>
        <v>-270.21302852000002</v>
      </c>
      <c r="M42" s="95">
        <f>IFERROR(IF(D42&gt;0,I42/D42*10,""),"")</f>
        <v>47.873620862587757</v>
      </c>
      <c r="N42" s="74">
        <f>IFERROR(IF(F42&gt;0,K42/F42*10,""),"")</f>
        <v>42.185730616636405</v>
      </c>
      <c r="O42" s="141">
        <f t="shared" si="1"/>
        <v>5.6878902459513512</v>
      </c>
    </row>
    <row r="43" spans="1:16" s="1" customFormat="1" ht="15.75" x14ac:dyDescent="0.2">
      <c r="A43" s="101">
        <f t="shared" si="0"/>
        <v>52.577040760000003</v>
      </c>
      <c r="B43" s="205" t="s">
        <v>30</v>
      </c>
      <c r="C43" s="206">
        <v>142.98185000000001</v>
      </c>
      <c r="D43" s="131">
        <v>52.577040760000003</v>
      </c>
      <c r="E43" s="230">
        <f>IFERROR(D43/C43*100,0)</f>
        <v>36.771828564254832</v>
      </c>
      <c r="F43" s="131">
        <v>96.070505120000007</v>
      </c>
      <c r="G43" s="84">
        <f>IFERROR(D43-F43,"")</f>
        <v>-43.493464360000004</v>
      </c>
      <c r="H43" s="309">
        <v>517.4</v>
      </c>
      <c r="I43" s="230">
        <v>185.02452600000001</v>
      </c>
      <c r="J43" s="308">
        <f>IFERROR(I43/H43*100,"")</f>
        <v>35.760441824507154</v>
      </c>
      <c r="K43" s="131">
        <v>394.84091599999999</v>
      </c>
      <c r="L43" s="83">
        <f>IFERROR(I43-K43,"")</f>
        <v>-209.81638999999998</v>
      </c>
      <c r="M43" s="95">
        <f>IFERROR(IF(D43&gt;0,I43/D43*10,""),"")</f>
        <v>35.191125884126308</v>
      </c>
      <c r="N43" s="74">
        <f>IFERROR(IF(F43&gt;0,K43/F43*10,""),"")</f>
        <v>41.099077756155339</v>
      </c>
      <c r="O43" s="141">
        <f t="shared" si="1"/>
        <v>-5.9079518720290309</v>
      </c>
    </row>
    <row r="44" spans="1:16" s="1" customFormat="1" ht="15" hidden="1" customHeight="1" x14ac:dyDescent="0.2">
      <c r="A44" s="101" t="str">
        <f t="shared" si="0"/>
        <v>x</v>
      </c>
      <c r="B44" s="205" t="s">
        <v>64</v>
      </c>
      <c r="C44" s="206">
        <v>1E-3</v>
      </c>
      <c r="D44" s="131">
        <v>0</v>
      </c>
      <c r="E44" s="230">
        <f>IFERROR(D44/C44*100,0)</f>
        <v>0</v>
      </c>
      <c r="F44" s="131">
        <v>0</v>
      </c>
      <c r="G44" s="84">
        <f>IFERROR(D44-F44,"")</f>
        <v>0</v>
      </c>
      <c r="H44" s="309"/>
      <c r="I44" s="230">
        <v>0</v>
      </c>
      <c r="J44" s="308" t="str">
        <f>IFERROR(I44/H44*100,"")</f>
        <v/>
      </c>
      <c r="K44" s="131">
        <v>0</v>
      </c>
      <c r="L44" s="83">
        <f>IFERROR(I44-K44,"")</f>
        <v>0</v>
      </c>
      <c r="M44" s="95" t="str">
        <f>IFERROR(IF(D44&gt;0,I44/D44*10,""),"")</f>
        <v/>
      </c>
      <c r="N44" s="74" t="str">
        <f>IFERROR(IF(F44&gt;0,K44/F44*10,""),"")</f>
        <v/>
      </c>
      <c r="O44" s="141" t="str">
        <f t="shared" si="1"/>
        <v/>
      </c>
    </row>
    <row r="45" spans="1:16" s="13" customFormat="1" ht="15.75" x14ac:dyDescent="0.25">
      <c r="A45" s="101">
        <f t="shared" si="0"/>
        <v>193.49948246</v>
      </c>
      <c r="B45" s="203" t="s">
        <v>62</v>
      </c>
      <c r="C45" s="204">
        <v>476.97478769999998</v>
      </c>
      <c r="D45" s="164">
        <v>193.49948246</v>
      </c>
      <c r="E45" s="236">
        <f>IFERROR(D45/C45*100,0)</f>
        <v>40.568073501969714</v>
      </c>
      <c r="F45" s="24">
        <v>199.08781246000001</v>
      </c>
      <c r="G45" s="98">
        <f>D45-F45</f>
        <v>-5.5883300000000133</v>
      </c>
      <c r="H45" s="236">
        <v>2786.1</v>
      </c>
      <c r="I45" s="237">
        <v>1252.44940718</v>
      </c>
      <c r="J45" s="351">
        <f>IFERROR(I45/H45*100,"")</f>
        <v>44.953497978536305</v>
      </c>
      <c r="K45" s="229">
        <v>1242.2390202400002</v>
      </c>
      <c r="L45" s="163">
        <f>I45-K45</f>
        <v>10.210386939999808</v>
      </c>
      <c r="M45" s="164">
        <f>IF(D45&gt;0,I45/D45*10,"")</f>
        <v>64.726240672964337</v>
      </c>
      <c r="N45" s="21">
        <f>IF(F45&gt;0,K45/F45*10,"")</f>
        <v>62.396537733297272</v>
      </c>
      <c r="O45" s="98">
        <f t="shared" si="1"/>
        <v>2.3297029396670652</v>
      </c>
    </row>
    <row r="46" spans="1:16" s="1" customFormat="1" ht="15.75" x14ac:dyDescent="0.2">
      <c r="A46" s="101">
        <f t="shared" si="0"/>
        <v>12.965941659999999</v>
      </c>
      <c r="B46" s="205" t="s">
        <v>86</v>
      </c>
      <c r="C46" s="206">
        <v>13.13</v>
      </c>
      <c r="D46" s="131">
        <v>12.965941659999999</v>
      </c>
      <c r="E46" s="230">
        <f>IFERROR(D46/C46*100,0)</f>
        <v>98.750507692307679</v>
      </c>
      <c r="F46" s="131">
        <v>13.38862262</v>
      </c>
      <c r="G46" s="84">
        <f>IFERROR(D46-F46,"")</f>
        <v>-0.42268096000000099</v>
      </c>
      <c r="H46" s="309">
        <v>60</v>
      </c>
      <c r="I46" s="230">
        <v>59.367369740000001</v>
      </c>
      <c r="J46" s="308">
        <f>IFERROR(I46/H46*100,"")</f>
        <v>98.94561623333334</v>
      </c>
      <c r="K46" s="131">
        <v>60.425088199999998</v>
      </c>
      <c r="L46" s="83">
        <f>IFERROR(I46-K46,"")</f>
        <v>-1.0577184599999967</v>
      </c>
      <c r="M46" s="95">
        <f>IFERROR(IF(D46&gt;0,I46/D46*10,""),"")</f>
        <v>45.787164015359309</v>
      </c>
      <c r="N46" s="74">
        <f>IFERROR(IF(F46&gt;0,K46/F46*10,""),"")</f>
        <v>45.131668816877891</v>
      </c>
      <c r="O46" s="141">
        <f t="shared" si="1"/>
        <v>0.65549519848141813</v>
      </c>
      <c r="P46" s="48"/>
    </row>
    <row r="47" spans="1:16" s="1" customFormat="1" ht="15.75" x14ac:dyDescent="0.2">
      <c r="A47" s="101">
        <f t="shared" si="0"/>
        <v>5.58833</v>
      </c>
      <c r="B47" s="205" t="s">
        <v>87</v>
      </c>
      <c r="C47" s="206">
        <v>24.0626</v>
      </c>
      <c r="D47" s="131">
        <v>5.58833</v>
      </c>
      <c r="E47" s="230">
        <f>IFERROR(D47/C47*100,0)</f>
        <v>23.224132055555096</v>
      </c>
      <c r="F47" s="131">
        <v>2.1845289999999999</v>
      </c>
      <c r="G47" s="84">
        <f>IFERROR(D47-F47,"")</f>
        <v>3.4038010000000001</v>
      </c>
      <c r="H47" s="312">
        <v>75.099999999999994</v>
      </c>
      <c r="I47" s="230">
        <v>28.094058999999998</v>
      </c>
      <c r="J47" s="308">
        <f>IFERROR(I47/H47*100,"")</f>
        <v>37.408866844207722</v>
      </c>
      <c r="K47" s="131">
        <v>7.6458515000000009</v>
      </c>
      <c r="L47" s="83">
        <f>IFERROR(I47-K47,"")</f>
        <v>20.448207499999995</v>
      </c>
      <c r="M47" s="95">
        <f>IFERROR(IF(D47&gt;0,I47/D47*10,""),"")</f>
        <v>50.272727272727266</v>
      </c>
      <c r="N47" s="74">
        <f>IFERROR(IF(F47&gt;0,K47/F47*10,""),"")</f>
        <v>35.000000000000007</v>
      </c>
      <c r="O47" s="141">
        <f t="shared" si="1"/>
        <v>15.272727272727259</v>
      </c>
      <c r="P47" s="48"/>
    </row>
    <row r="48" spans="1:16" s="1" customFormat="1" ht="15.75" x14ac:dyDescent="0.2">
      <c r="A48" s="101">
        <f t="shared" si="0"/>
        <v>81.928982040000008</v>
      </c>
      <c r="B48" s="205" t="s">
        <v>88</v>
      </c>
      <c r="C48" s="206">
        <v>137.7366873</v>
      </c>
      <c r="D48" s="131">
        <v>81.928982040000008</v>
      </c>
      <c r="E48" s="230">
        <f>IFERROR(D48/C48*100,0)</f>
        <v>59.482323588597019</v>
      </c>
      <c r="F48" s="131">
        <v>84.485389000000012</v>
      </c>
      <c r="G48" s="84">
        <f>IFERROR(D48-F48,"")</f>
        <v>-2.5564069600000039</v>
      </c>
      <c r="H48" s="327">
        <v>1008.7</v>
      </c>
      <c r="I48" s="230">
        <v>610.46916920000001</v>
      </c>
      <c r="J48" s="308">
        <f>IFERROR(I48/H48*100,"")</f>
        <v>60.520389531079609</v>
      </c>
      <c r="K48" s="131">
        <v>589.61961799999995</v>
      </c>
      <c r="L48" s="83">
        <f>IFERROR(I48-K48,"")</f>
        <v>20.849551200000064</v>
      </c>
      <c r="M48" s="95">
        <f>IFERROR(IF(D48&gt;0,I48/D48*10,""),"")</f>
        <v>74.511992459756428</v>
      </c>
      <c r="N48" s="74">
        <f>IFERROR(IF(F48&gt;0,K48/F48*10,""),"")</f>
        <v>69.789536981358978</v>
      </c>
      <c r="O48" s="141">
        <f t="shared" si="1"/>
        <v>4.7224554783974497</v>
      </c>
      <c r="P48" s="48"/>
    </row>
    <row r="49" spans="1:16" s="1" customFormat="1" ht="15.75" hidden="1" x14ac:dyDescent="0.2">
      <c r="A49" s="101" t="str">
        <f t="shared" si="0"/>
        <v>x</v>
      </c>
      <c r="B49" s="205" t="s">
        <v>89</v>
      </c>
      <c r="C49" s="206">
        <v>53.816589999999998</v>
      </c>
      <c r="D49" s="131">
        <v>0</v>
      </c>
      <c r="E49" s="230">
        <f>IFERROR(D49/C49*100,0)</f>
        <v>0</v>
      </c>
      <c r="F49" s="131">
        <v>1.3290064800000001</v>
      </c>
      <c r="G49" s="84">
        <f>IFERROR(D49-F49,"")</f>
        <v>-1.3290064800000001</v>
      </c>
      <c r="H49" s="327">
        <v>315.3</v>
      </c>
      <c r="I49" s="230">
        <v>0</v>
      </c>
      <c r="J49" s="308">
        <f>IFERROR(I49/H49*100,"")</f>
        <v>0</v>
      </c>
      <c r="K49" s="131">
        <v>8.9646973800000005</v>
      </c>
      <c r="L49" s="83">
        <f>IFERROR(I49-K49,"")</f>
        <v>-8.9646973800000005</v>
      </c>
      <c r="M49" s="95" t="str">
        <f>IFERROR(IF(D49&gt;0,I49/D49*10,""),"")</f>
        <v/>
      </c>
      <c r="N49" s="74">
        <f>IFERROR(IF(F49&gt;0,K49/F49*10,""),"")</f>
        <v>67.454128440366972</v>
      </c>
      <c r="O49" s="141" t="str">
        <f t="shared" si="1"/>
        <v/>
      </c>
      <c r="P49" s="48"/>
    </row>
    <row r="50" spans="1:16" s="1" customFormat="1" ht="15.75" x14ac:dyDescent="0.2">
      <c r="A50" s="101">
        <f t="shared" si="0"/>
        <v>16.608516760000001</v>
      </c>
      <c r="B50" s="205" t="s">
        <v>101</v>
      </c>
      <c r="C50" s="206">
        <v>91.893529999999998</v>
      </c>
      <c r="D50" s="131">
        <v>16.608516760000001</v>
      </c>
      <c r="E50" s="230">
        <f>IFERROR(D50/C50*100,0)</f>
        <v>18.07365193175189</v>
      </c>
      <c r="F50" s="131">
        <v>34.15079266</v>
      </c>
      <c r="G50" s="84">
        <f>IFERROR(D50-F50,"")</f>
        <v>-17.5422759</v>
      </c>
      <c r="H50" s="327">
        <v>760</v>
      </c>
      <c r="I50" s="230">
        <v>90.992237239999994</v>
      </c>
      <c r="J50" s="308">
        <f>IFERROR(I50/H50*100,"")</f>
        <v>11.972662794736841</v>
      </c>
      <c r="K50" s="131">
        <v>260.22617478000001</v>
      </c>
      <c r="L50" s="83">
        <f>IFERROR(I50-K50,"")</f>
        <v>-169.23393754</v>
      </c>
      <c r="M50" s="95">
        <f>IFERROR(IF(D50&gt;0,I50/D50*10,""),"")</f>
        <v>54.786492108161013</v>
      </c>
      <c r="N50" s="74">
        <f>IFERROR(IF(F50&gt;0,K50/F50*10,""),"")</f>
        <v>76.19916098896195</v>
      </c>
      <c r="O50" s="141">
        <f t="shared" si="1"/>
        <v>-21.412668880800936</v>
      </c>
      <c r="P50" s="48"/>
    </row>
    <row r="51" spans="1:16" s="1" customFormat="1" ht="15.75" x14ac:dyDescent="0.2">
      <c r="A51" s="101">
        <f t="shared" si="0"/>
        <v>6.1979660000000001</v>
      </c>
      <c r="B51" s="205" t="s">
        <v>90</v>
      </c>
      <c r="C51" s="206">
        <v>19.450500000000002</v>
      </c>
      <c r="D51" s="131">
        <v>6.1979660000000001</v>
      </c>
      <c r="E51" s="230">
        <f>IFERROR(D51/C51*100,0)</f>
        <v>31.865329940104363</v>
      </c>
      <c r="F51" s="131">
        <v>4.1099627000000005</v>
      </c>
      <c r="G51" s="84">
        <f>IFERROR(D51-F51,"")</f>
        <v>2.0880032999999996</v>
      </c>
      <c r="H51" s="327">
        <v>27</v>
      </c>
      <c r="I51" s="230">
        <v>18.593897999999999</v>
      </c>
      <c r="J51" s="308">
        <f>IFERROR(I51/H51*100,"")</f>
        <v>68.866288888888889</v>
      </c>
      <c r="K51" s="131">
        <v>8.5074703799999991</v>
      </c>
      <c r="L51" s="83">
        <f>IFERROR(I51-K51,"")</f>
        <v>10.08642762</v>
      </c>
      <c r="M51" s="95">
        <f>IFERROR(IF(D51&gt;0,I51/D51*10,""),"")</f>
        <v>30</v>
      </c>
      <c r="N51" s="74">
        <f>IFERROR(IF(F51&gt;0,K51/F51*10,""),"")</f>
        <v>20.699629171817051</v>
      </c>
      <c r="O51" s="141">
        <f t="shared" si="1"/>
        <v>9.3003708281829489</v>
      </c>
      <c r="P51" s="48"/>
    </row>
    <row r="52" spans="1:16" s="1" customFormat="1" ht="15.75" x14ac:dyDescent="0.2">
      <c r="A52" s="101">
        <f t="shared" si="0"/>
        <v>70.209745999999996</v>
      </c>
      <c r="B52" s="205" t="s">
        <v>102</v>
      </c>
      <c r="C52" s="206">
        <v>136.88488039999999</v>
      </c>
      <c r="D52" s="131">
        <v>70.209745999999996</v>
      </c>
      <c r="E52" s="230">
        <f>IFERROR(D52/C52*100,0)</f>
        <v>51.29108912162954</v>
      </c>
      <c r="F52" s="131">
        <v>59.439509999999999</v>
      </c>
      <c r="G52" s="84">
        <f>IFERROR(D52-F52,"")</f>
        <v>10.770235999999997</v>
      </c>
      <c r="H52" s="327">
        <v>540</v>
      </c>
      <c r="I52" s="230">
        <v>444.93267400000002</v>
      </c>
      <c r="J52" s="308">
        <f>IFERROR(I52/H52*100,"")</f>
        <v>82.394939629629633</v>
      </c>
      <c r="K52" s="131">
        <v>306.85012</v>
      </c>
      <c r="L52" s="83">
        <f>IFERROR(I52-K52,"")</f>
        <v>138.08255400000002</v>
      </c>
      <c r="M52" s="95">
        <f>IFERROR(IF(D52&gt;0,I52/D52*10,""),"")</f>
        <v>63.371924746743858</v>
      </c>
      <c r="N52" s="74">
        <f>IFERROR(IF(F52&gt;0,K52/F52*10,""),"")</f>
        <v>51.623931623931625</v>
      </c>
      <c r="O52" s="141">
        <f t="shared" si="1"/>
        <v>11.747993122812233</v>
      </c>
      <c r="P52" s="48"/>
    </row>
    <row r="53" spans="1:16" s="13" customFormat="1" ht="15.75" x14ac:dyDescent="0.25">
      <c r="A53" s="101">
        <f t="shared" si="0"/>
        <v>99.61655451999998</v>
      </c>
      <c r="B53" s="208" t="s">
        <v>31</v>
      </c>
      <c r="C53" s="209">
        <v>454.75661000000002</v>
      </c>
      <c r="D53" s="94">
        <v>99.61655451999998</v>
      </c>
      <c r="E53" s="237">
        <f>IFERROR(D53/C53*100,0)</f>
        <v>21.905465985420193</v>
      </c>
      <c r="F53" s="24">
        <v>306.74241764000004</v>
      </c>
      <c r="G53" s="98">
        <f>D53-F53</f>
        <v>-207.12586312000008</v>
      </c>
      <c r="H53" s="331">
        <v>1565.9269999999999</v>
      </c>
      <c r="I53" s="237">
        <v>503.89158761999994</v>
      </c>
      <c r="J53" s="351">
        <f>IFERROR(I53/H53*100,"")</f>
        <v>32.178485179705049</v>
      </c>
      <c r="K53" s="229">
        <v>1170.1089208400001</v>
      </c>
      <c r="L53" s="157">
        <f>IFERROR(I53-K53,"")</f>
        <v>-666.21733322000023</v>
      </c>
      <c r="M53" s="94">
        <f>IFERROR(IF(D53&gt;0,I53/D53*10,""),"")</f>
        <v>50.583117439464722</v>
      </c>
      <c r="N53" s="21">
        <f>IF(F53&gt;0,K53/F53*10,"")</f>
        <v>38.146303007015703</v>
      </c>
      <c r="O53" s="98">
        <f t="shared" si="1"/>
        <v>12.436814432449019</v>
      </c>
    </row>
    <row r="54" spans="1:16" s="17" customFormat="1" ht="15.75" x14ac:dyDescent="0.2">
      <c r="A54" s="101">
        <f t="shared" si="0"/>
        <v>11.507895560000001</v>
      </c>
      <c r="B54" s="210" t="s">
        <v>91</v>
      </c>
      <c r="C54" s="206">
        <v>17.786999999999999</v>
      </c>
      <c r="D54" s="131">
        <v>11.507895560000001</v>
      </c>
      <c r="E54" s="230">
        <f>IFERROR(D54/C54*100,0)</f>
        <v>64.698350255804812</v>
      </c>
      <c r="F54" s="131">
        <v>15.20635396</v>
      </c>
      <c r="G54" s="83">
        <f>IFERROR(D54-F54,"")</f>
        <v>-3.698458399999998</v>
      </c>
      <c r="H54" s="329">
        <v>54.4</v>
      </c>
      <c r="I54" s="230">
        <v>50.341708760000003</v>
      </c>
      <c r="J54" s="308">
        <f>IFERROR(I54/H54*100,"")</f>
        <v>92.539905808823548</v>
      </c>
      <c r="K54" s="131">
        <v>43.280091759999998</v>
      </c>
      <c r="L54" s="83">
        <f>IFERROR(I54-K54,"")</f>
        <v>7.0616170000000054</v>
      </c>
      <c r="M54" s="95">
        <f>IFERROR(IF(D54&gt;0,I54/D54*10,""),"")</f>
        <v>43.745364647713231</v>
      </c>
      <c r="N54" s="74">
        <f>IFERROR(IF(F54&gt;0,K54/F54*10,""),"")</f>
        <v>28.461846852866497</v>
      </c>
      <c r="O54" s="141">
        <f t="shared" si="1"/>
        <v>15.283517794846734</v>
      </c>
      <c r="P54" s="62"/>
    </row>
    <row r="55" spans="1:16" s="1" customFormat="1" ht="15" hidden="1" customHeight="1" x14ac:dyDescent="0.2">
      <c r="A55" s="101" t="str">
        <f t="shared" si="0"/>
        <v>x</v>
      </c>
      <c r="B55" s="210" t="s">
        <v>92</v>
      </c>
      <c r="C55" s="206"/>
      <c r="D55" s="131">
        <v>0</v>
      </c>
      <c r="E55" s="230">
        <f>IFERROR(D55/C55*100,0)</f>
        <v>0</v>
      </c>
      <c r="F55" s="131">
        <v>0</v>
      </c>
      <c r="G55" s="83">
        <f>IFERROR(D55-F55,"")</f>
        <v>0</v>
      </c>
      <c r="H55" s="329"/>
      <c r="I55" s="230">
        <v>0</v>
      </c>
      <c r="J55" s="308" t="str">
        <f>IFERROR(I55/H55*100,"")</f>
        <v/>
      </c>
      <c r="K55" s="131">
        <v>0</v>
      </c>
      <c r="L55" s="83">
        <f>IFERROR(I55-K55,"")</f>
        <v>0</v>
      </c>
      <c r="M55" s="95" t="str">
        <f>IFERROR(IF(D55&gt;0,I55/D55*10,""),"")</f>
        <v/>
      </c>
      <c r="N55" s="74" t="str">
        <f>IFERROR(IF(F55&gt;0,K55/F55*10,""),"")</f>
        <v/>
      </c>
      <c r="O55" s="141" t="str">
        <f t="shared" si="1"/>
        <v/>
      </c>
      <c r="P55" s="62"/>
    </row>
    <row r="56" spans="1:16" s="1" customFormat="1" ht="15.75" x14ac:dyDescent="0.2">
      <c r="A56" s="101">
        <f t="shared" si="0"/>
        <v>12.381707160000001</v>
      </c>
      <c r="B56" s="210" t="s">
        <v>93</v>
      </c>
      <c r="C56" s="206">
        <v>27.9925</v>
      </c>
      <c r="D56" s="131">
        <v>12.381707160000001</v>
      </c>
      <c r="E56" s="230">
        <f>IFERROR(D56/C56*100,0)</f>
        <v>44.232230633205326</v>
      </c>
      <c r="F56" s="131">
        <v>19.371183900000002</v>
      </c>
      <c r="G56" s="83">
        <f>IFERROR(D56-F56,"")</f>
        <v>-6.9894767400000006</v>
      </c>
      <c r="H56" s="329">
        <v>180</v>
      </c>
      <c r="I56" s="230">
        <v>75.906794419999983</v>
      </c>
      <c r="J56" s="308">
        <f>IFERROR(I56/H56*100,"")</f>
        <v>42.170441344444434</v>
      </c>
      <c r="K56" s="131">
        <v>138.25121996000001</v>
      </c>
      <c r="L56" s="83">
        <f>IFERROR(I56-K56,"")</f>
        <v>-62.344425540000032</v>
      </c>
      <c r="M56" s="95">
        <f>IFERROR(IF(D56&gt;0,I56/D56*10,""),"")</f>
        <v>61.305596586246487</v>
      </c>
      <c r="N56" s="74">
        <f>IFERROR(IF(F56&gt;0,K56/F56*10,""),"")</f>
        <v>71.369525308156312</v>
      </c>
      <c r="O56" s="141">
        <f t="shared" si="1"/>
        <v>-10.063928721909825</v>
      </c>
      <c r="P56" s="62"/>
    </row>
    <row r="57" spans="1:16" s="1" customFormat="1" ht="15.75" x14ac:dyDescent="0.2">
      <c r="A57" s="101">
        <f t="shared" si="0"/>
        <v>9.8059950600000008</v>
      </c>
      <c r="B57" s="210" t="s">
        <v>94</v>
      </c>
      <c r="C57" s="206">
        <v>46.295859999999998</v>
      </c>
      <c r="D57" s="131">
        <v>9.8059950600000008</v>
      </c>
      <c r="E57" s="230">
        <f>IFERROR(D57/C57*100,0)</f>
        <v>21.181148940747622</v>
      </c>
      <c r="F57" s="131">
        <v>42.896021080000004</v>
      </c>
      <c r="G57" s="83">
        <f>IFERROR(D57-F57,"")</f>
        <v>-33.090026020000003</v>
      </c>
      <c r="H57" s="329">
        <v>104</v>
      </c>
      <c r="I57" s="230">
        <v>48.534138020000007</v>
      </c>
      <c r="J57" s="308">
        <f>IFERROR(I57/H57*100,"")</f>
        <v>46.667440403846157</v>
      </c>
      <c r="K57" s="131">
        <v>133.78360414000002</v>
      </c>
      <c r="L57" s="83">
        <f>IFERROR(I57-K57,"")</f>
        <v>-85.249466120000022</v>
      </c>
      <c r="M57" s="95">
        <f>IFERROR(IF(D57&gt;0,I57/D57*10,""),"")</f>
        <v>49.494352916796196</v>
      </c>
      <c r="N57" s="74">
        <f>IFERROR(IF(F57&gt;0,K57/F57*10,""),"")</f>
        <v>31.187881946089348</v>
      </c>
      <c r="O57" s="141">
        <f t="shared" si="1"/>
        <v>18.306470970706847</v>
      </c>
      <c r="P57" s="62"/>
    </row>
    <row r="58" spans="1:16" s="1" customFormat="1" ht="15" hidden="1" customHeight="1" x14ac:dyDescent="0.2">
      <c r="A58" s="101" t="str">
        <f t="shared" si="0"/>
        <v>x</v>
      </c>
      <c r="B58" s="210" t="s">
        <v>57</v>
      </c>
      <c r="C58" s="206">
        <v>0.89410000000000001</v>
      </c>
      <c r="D58" s="131">
        <v>0</v>
      </c>
      <c r="E58" s="230">
        <f>IFERROR(D58/C58*100,0)</f>
        <v>0</v>
      </c>
      <c r="F58" s="131">
        <v>0.36273341999999997</v>
      </c>
      <c r="G58" s="83">
        <f>IFERROR(D58-F58,"")</f>
        <v>-0.36273341999999997</v>
      </c>
      <c r="H58" s="329"/>
      <c r="I58" s="230">
        <v>0</v>
      </c>
      <c r="J58" s="308" t="str">
        <f>IFERROR(I58/H58*100,"")</f>
        <v/>
      </c>
      <c r="K58" s="131">
        <v>0.90734157999999998</v>
      </c>
      <c r="L58" s="83">
        <f>IFERROR(I58-K58,"")</f>
        <v>-0.90734157999999998</v>
      </c>
      <c r="M58" s="95" t="str">
        <f>IFERROR(IF(D58&gt;0,I58/D58*10,""),"")</f>
        <v/>
      </c>
      <c r="N58" s="74">
        <f>IFERROR(IF(F58&gt;0,K58/F58*10,""),"")</f>
        <v>25.014005602240896</v>
      </c>
      <c r="O58" s="141" t="str">
        <f t="shared" si="1"/>
        <v/>
      </c>
      <c r="P58" s="62"/>
    </row>
    <row r="59" spans="1:16" s="1" customFormat="1" ht="15.75" x14ac:dyDescent="0.2">
      <c r="A59" s="101">
        <f t="shared" si="0"/>
        <v>0.11786296</v>
      </c>
      <c r="B59" s="210" t="s">
        <v>32</v>
      </c>
      <c r="C59" s="206">
        <v>2.2974000000000001</v>
      </c>
      <c r="D59" s="131">
        <v>0.11786296</v>
      </c>
      <c r="E59" s="230">
        <f>IFERROR(D59/C59*100,0)</f>
        <v>5.1302759641333679</v>
      </c>
      <c r="F59" s="131">
        <v>0.91445399999999999</v>
      </c>
      <c r="G59" s="83">
        <f>IFERROR(D59-F59,"")</f>
        <v>-0.79659104000000003</v>
      </c>
      <c r="H59" s="314">
        <v>5</v>
      </c>
      <c r="I59" s="230">
        <v>0.7366434999999999</v>
      </c>
      <c r="J59" s="308">
        <f>IFERROR(I59/H59*100,"")</f>
        <v>14.732869999999998</v>
      </c>
      <c r="K59" s="131">
        <v>8.5643697400000001</v>
      </c>
      <c r="L59" s="83">
        <f>IFERROR(I59-K59,"")</f>
        <v>-7.8277262400000005</v>
      </c>
      <c r="M59" s="95">
        <f>IFERROR(IF(D59&gt;0,I59/D59*10,""),"")</f>
        <v>62.499999999999993</v>
      </c>
      <c r="N59" s="74">
        <f>IFERROR(IF(F59&gt;0,K59/F59*10,""),"")</f>
        <v>93.655555555555566</v>
      </c>
      <c r="O59" s="141">
        <f t="shared" si="1"/>
        <v>-31.155555555555573</v>
      </c>
      <c r="P59" s="62"/>
    </row>
    <row r="60" spans="1:16" s="1" customFormat="1" ht="15" hidden="1" customHeight="1" x14ac:dyDescent="0.2">
      <c r="A60" s="101" t="str">
        <f t="shared" si="0"/>
        <v>x</v>
      </c>
      <c r="B60" s="210" t="s">
        <v>60</v>
      </c>
      <c r="C60" s="206"/>
      <c r="D60" s="131">
        <v>0</v>
      </c>
      <c r="E60" s="230">
        <f>IFERROR(D60/C60*100,0)</f>
        <v>0</v>
      </c>
      <c r="F60" s="131">
        <v>0</v>
      </c>
      <c r="G60" s="83">
        <f>IFERROR(D60-F60,"")</f>
        <v>0</v>
      </c>
      <c r="H60" s="308">
        <v>0.04</v>
      </c>
      <c r="I60" s="230">
        <v>0</v>
      </c>
      <c r="J60" s="308">
        <f>IFERROR(I60/H60*100,"")</f>
        <v>0</v>
      </c>
      <c r="K60" s="131">
        <v>0</v>
      </c>
      <c r="L60" s="83">
        <f>IFERROR(I60-K60,"")</f>
        <v>0</v>
      </c>
      <c r="M60" s="95" t="str">
        <f>IFERROR(IF(D60&gt;0,I60/D60*10,""),"")</f>
        <v/>
      </c>
      <c r="N60" s="74" t="str">
        <f>IFERROR(IF(F60&gt;0,K60/F60*10,""),"")</f>
        <v/>
      </c>
      <c r="O60" s="141" t="str">
        <f t="shared" si="1"/>
        <v/>
      </c>
      <c r="P60" s="62"/>
    </row>
    <row r="61" spans="1:16" s="1" customFormat="1" ht="15" hidden="1" customHeight="1" x14ac:dyDescent="0.2">
      <c r="A61" s="101" t="str">
        <f t="shared" si="0"/>
        <v>x</v>
      </c>
      <c r="B61" s="210" t="s">
        <v>33</v>
      </c>
      <c r="C61" s="206">
        <v>0.125</v>
      </c>
      <c r="D61" s="131">
        <v>0</v>
      </c>
      <c r="E61" s="230">
        <f>IFERROR(D61/C61*100,0)</f>
        <v>0</v>
      </c>
      <c r="F61" s="131">
        <v>0.10160600000000002</v>
      </c>
      <c r="G61" s="83">
        <f>IFERROR(D61-F61,"")</f>
        <v>-0.10160600000000002</v>
      </c>
      <c r="H61" s="308">
        <v>0</v>
      </c>
      <c r="I61" s="230">
        <v>0</v>
      </c>
      <c r="J61" s="308" t="str">
        <f>IFERROR(I61/H61*100,"")</f>
        <v/>
      </c>
      <c r="K61" s="131">
        <v>0.32513919999999996</v>
      </c>
      <c r="L61" s="83">
        <f>IFERROR(I61-K61,"")</f>
        <v>-0.32513919999999996</v>
      </c>
      <c r="M61" s="95" t="str">
        <f>IFERROR(IF(D61&gt;0,I61/D61*10,""),"")</f>
        <v/>
      </c>
      <c r="N61" s="74">
        <f>IFERROR(IF(F61&gt;0,K61/F61*10,""),"")</f>
        <v>31.999999999999993</v>
      </c>
      <c r="O61" s="141" t="str">
        <f t="shared" si="1"/>
        <v/>
      </c>
      <c r="P61" s="62"/>
    </row>
    <row r="62" spans="1:16" s="1" customFormat="1" ht="15.75" x14ac:dyDescent="0.2">
      <c r="A62" s="101">
        <f t="shared" si="0"/>
        <v>1.84110072</v>
      </c>
      <c r="B62" s="210" t="s">
        <v>95</v>
      </c>
      <c r="C62" s="206">
        <v>10.702999999999999</v>
      </c>
      <c r="D62" s="131">
        <v>1.84110072</v>
      </c>
      <c r="E62" s="230">
        <f>IFERROR(D62/C62*100,0)</f>
        <v>17.201725871251053</v>
      </c>
      <c r="F62" s="131">
        <v>6.4133707200000005</v>
      </c>
      <c r="G62" s="83">
        <f>IFERROR(D62-F62,"")</f>
        <v>-4.5722700000000005</v>
      </c>
      <c r="H62" s="308">
        <v>41.6</v>
      </c>
      <c r="I62" s="230">
        <v>11.27420176</v>
      </c>
      <c r="J62" s="308">
        <f>IFERROR(I62/H62*100,"")</f>
        <v>27.101446538461538</v>
      </c>
      <c r="K62" s="131">
        <v>36.309920159999997</v>
      </c>
      <c r="L62" s="83">
        <f>IFERROR(I62-K62,"")</f>
        <v>-25.035718399999997</v>
      </c>
      <c r="M62" s="95">
        <f>IFERROR(IF(D62&gt;0,I62/D62*10,""),"")</f>
        <v>61.236203090507722</v>
      </c>
      <c r="N62" s="74">
        <f>IFERROR(IF(F62&gt;0,K62/F62*10,""),"")</f>
        <v>56.615969581749042</v>
      </c>
      <c r="O62" s="141">
        <f t="shared" si="1"/>
        <v>4.6202335087586803</v>
      </c>
      <c r="P62" s="62"/>
    </row>
    <row r="63" spans="1:16" s="1" customFormat="1" ht="15.75" x14ac:dyDescent="0.2">
      <c r="A63" s="101">
        <f t="shared" si="0"/>
        <v>17.689604599999999</v>
      </c>
      <c r="B63" s="210" t="s">
        <v>34</v>
      </c>
      <c r="C63" s="206">
        <v>55.110999999999997</v>
      </c>
      <c r="D63" s="131">
        <v>17.689604599999999</v>
      </c>
      <c r="E63" s="230">
        <f>IFERROR(D63/C63*100,0)</f>
        <v>32.098137576890281</v>
      </c>
      <c r="F63" s="131">
        <v>43.690580000000004</v>
      </c>
      <c r="G63" s="83">
        <f>IFERROR(D63-F63,"")</f>
        <v>-26.000975400000005</v>
      </c>
      <c r="H63" s="308">
        <v>129.30000000000001</v>
      </c>
      <c r="I63" s="230">
        <v>49.278909999999996</v>
      </c>
      <c r="J63" s="308">
        <f>IFERROR(I63/H63*100,"")</f>
        <v>38.112072699149259</v>
      </c>
      <c r="K63" s="131">
        <v>78.947862000000001</v>
      </c>
      <c r="L63" s="83">
        <f>IFERROR(I63-K63,"")</f>
        <v>-29.668952000000004</v>
      </c>
      <c r="M63" s="95">
        <f>IFERROR(IF(D63&gt;0,I63/D63*10,""),"")</f>
        <v>27.857553130384836</v>
      </c>
      <c r="N63" s="74">
        <f>IFERROR(IF(F63&gt;0,K63/F63*10,""),"")</f>
        <v>18.069767441860463</v>
      </c>
      <c r="O63" s="141">
        <f t="shared" si="1"/>
        <v>9.787785688524373</v>
      </c>
      <c r="P63" s="62"/>
    </row>
    <row r="64" spans="1:16" s="1" customFormat="1" ht="15.75" x14ac:dyDescent="0.2">
      <c r="A64" s="101">
        <f t="shared" si="0"/>
        <v>4.0642399999999999</v>
      </c>
      <c r="B64" s="210" t="s">
        <v>35</v>
      </c>
      <c r="C64" s="206">
        <v>40.962000000000003</v>
      </c>
      <c r="D64" s="131">
        <v>4.0642399999999999</v>
      </c>
      <c r="E64" s="230">
        <f>IFERROR(D64/C64*100,0)</f>
        <v>9.92197646599287</v>
      </c>
      <c r="F64" s="131">
        <v>20.422806000000001</v>
      </c>
      <c r="G64" s="84">
        <f>IFERROR(D64-F64,"")</f>
        <v>-16.358566000000003</v>
      </c>
      <c r="H64" s="309">
        <v>128.69999999999999</v>
      </c>
      <c r="I64" s="230">
        <v>28.246468</v>
      </c>
      <c r="J64" s="308">
        <f>IFERROR(I64/H64*100,"")</f>
        <v>21.947527583527584</v>
      </c>
      <c r="K64" s="131">
        <v>142.14679400000003</v>
      </c>
      <c r="L64" s="83">
        <f>IFERROR(I64-K64,"")</f>
        <v>-113.90032600000004</v>
      </c>
      <c r="M64" s="95">
        <f>IFERROR(IF(D64&gt;0,I64/D64*10,""),"")</f>
        <v>69.5</v>
      </c>
      <c r="N64" s="74">
        <f>IFERROR(IF(F64&gt;0,K64/F64*10,""),"")</f>
        <v>69.601990049751251</v>
      </c>
      <c r="O64" s="141">
        <f t="shared" si="1"/>
        <v>-0.10199004975125092</v>
      </c>
      <c r="P64" s="62"/>
    </row>
    <row r="65" spans="1:16" s="1" customFormat="1" ht="15.75" x14ac:dyDescent="0.2">
      <c r="A65" s="101">
        <f t="shared" si="0"/>
        <v>8.3316920000000003</v>
      </c>
      <c r="B65" s="205" t="s">
        <v>36</v>
      </c>
      <c r="C65" s="206">
        <v>57.292650000000002</v>
      </c>
      <c r="D65" s="131">
        <v>8.3316920000000003</v>
      </c>
      <c r="E65" s="230">
        <f>IFERROR(D65/C65*100,0)</f>
        <v>14.542340073290378</v>
      </c>
      <c r="F65" s="131">
        <v>46.027517999999993</v>
      </c>
      <c r="G65" s="83">
        <f>IFERROR(D65-F65,"")</f>
        <v>-37.695825999999997</v>
      </c>
      <c r="H65" s="308">
        <v>180</v>
      </c>
      <c r="I65" s="230">
        <v>34.444434000000001</v>
      </c>
      <c r="J65" s="308">
        <f>IFERROR(I65/H65*100,"")</f>
        <v>19.135796666666668</v>
      </c>
      <c r="K65" s="131">
        <v>110.75054</v>
      </c>
      <c r="L65" s="83">
        <f>IFERROR(I65-K65,"")</f>
        <v>-76.306106</v>
      </c>
      <c r="M65" s="95">
        <f>IFERROR(IF(D65&gt;0,I65/D65*10,""),"")</f>
        <v>41.341463414634141</v>
      </c>
      <c r="N65" s="74">
        <f>IFERROR(IF(F65&gt;0,K65/F65*10,""),"")</f>
        <v>24.061810154525389</v>
      </c>
      <c r="O65" s="141">
        <f t="shared" si="1"/>
        <v>17.279653260108752</v>
      </c>
      <c r="P65" s="62"/>
    </row>
    <row r="66" spans="1:16" s="1" customFormat="1" ht="15.75" x14ac:dyDescent="0.2">
      <c r="A66" s="101">
        <f t="shared" si="0"/>
        <v>33.42430976</v>
      </c>
      <c r="B66" s="210" t="s">
        <v>37</v>
      </c>
      <c r="C66" s="206">
        <v>183.8861</v>
      </c>
      <c r="D66" s="131">
        <v>33.42430976</v>
      </c>
      <c r="E66" s="230">
        <f>IFERROR(D66/C66*100,0)</f>
        <v>18.176637472870436</v>
      </c>
      <c r="F66" s="131">
        <v>96.768538340000006</v>
      </c>
      <c r="G66" s="83">
        <f>IFERROR(D66-F66,"")</f>
        <v>-63.344228580000006</v>
      </c>
      <c r="H66" s="308">
        <v>713</v>
      </c>
      <c r="I66" s="230">
        <v>202.41236078</v>
      </c>
      <c r="J66" s="308">
        <f>IFERROR(I66/H66*100,"")</f>
        <v>28.388830403927066</v>
      </c>
      <c r="K66" s="131">
        <v>409.55752903999996</v>
      </c>
      <c r="L66" s="83">
        <f>IFERROR(I66-K66,"")</f>
        <v>-207.14516825999996</v>
      </c>
      <c r="M66" s="95">
        <f>IFERROR(IF(D66&gt;0,I66/D66*10,""),"")</f>
        <v>60.558426556420237</v>
      </c>
      <c r="N66" s="74">
        <f>IFERROR(IF(F66&gt;0,K66/F66*10,""),"")</f>
        <v>42.323417927529682</v>
      </c>
      <c r="O66" s="141">
        <f t="shared" si="1"/>
        <v>18.235008628890554</v>
      </c>
      <c r="P66" s="62"/>
    </row>
    <row r="67" spans="1:16" s="1" customFormat="1" ht="15.75" x14ac:dyDescent="0.2">
      <c r="A67" s="101">
        <f t="shared" si="0"/>
        <v>0.45214670000000001</v>
      </c>
      <c r="B67" s="210" t="s">
        <v>38</v>
      </c>
      <c r="C67" s="206">
        <v>11.41</v>
      </c>
      <c r="D67" s="131">
        <v>0.45214670000000001</v>
      </c>
      <c r="E67" s="230">
        <f>IFERROR(D67/C67*100,0)</f>
        <v>3.9627230499561787</v>
      </c>
      <c r="F67" s="131">
        <v>14.56725222</v>
      </c>
      <c r="G67" s="83">
        <f>IFERROR(D67-F67,"")</f>
        <v>-14.11510552</v>
      </c>
      <c r="H67" s="308">
        <v>29.887</v>
      </c>
      <c r="I67" s="230">
        <v>2.7159283800000003</v>
      </c>
      <c r="J67" s="308">
        <f>IFERROR(I67/H67*100,"")</f>
        <v>9.0873235185866772</v>
      </c>
      <c r="K67" s="131">
        <v>67.284509260000007</v>
      </c>
      <c r="L67" s="83">
        <f>IFERROR(I67-K67,"")</f>
        <v>-64.568580880000013</v>
      </c>
      <c r="M67" s="95">
        <f>IFERROR(IF(D67&gt;0,I67/D67*10,""),"")</f>
        <v>60.067415730337082</v>
      </c>
      <c r="N67" s="74">
        <f>IFERROR(IF(F67&gt;0,K67/F67*10,""),"")</f>
        <v>46.188881913928995</v>
      </c>
      <c r="O67" s="141">
        <f t="shared" si="1"/>
        <v>13.878533816408087</v>
      </c>
      <c r="P67" s="62"/>
    </row>
    <row r="68" spans="1:16" s="13" customFormat="1" ht="15.75" customHeight="1" x14ac:dyDescent="0.25">
      <c r="A68" s="101">
        <f t="shared" si="0"/>
        <v>3.657816</v>
      </c>
      <c r="B68" s="211" t="s">
        <v>138</v>
      </c>
      <c r="C68" s="209">
        <v>4.0069999999999997</v>
      </c>
      <c r="D68" s="132">
        <v>3.657816</v>
      </c>
      <c r="E68" s="237">
        <f>IFERROR(D68/C68*100,0)</f>
        <v>91.285650112303472</v>
      </c>
      <c r="F68" s="229">
        <v>1.6968201999999999</v>
      </c>
      <c r="G68" s="104">
        <f>D68-F68</f>
        <v>1.9609958000000001</v>
      </c>
      <c r="H68" s="315">
        <v>10.220000000000001</v>
      </c>
      <c r="I68" s="237">
        <v>13.513598000000002</v>
      </c>
      <c r="J68" s="351">
        <f>IFERROR(I68/H68*100,"")</f>
        <v>132.22698630136986</v>
      </c>
      <c r="K68" s="229">
        <v>3.4546039999999998</v>
      </c>
      <c r="L68" s="21">
        <f>I68-K68</f>
        <v>10.058994000000002</v>
      </c>
      <c r="M68" s="21">
        <f>IF(D68&gt;0,I68/D68*10,"")</f>
        <v>36.94444444444445</v>
      </c>
      <c r="N68" s="21">
        <f>IF(F68&gt;0,K68/F68*10,"")</f>
        <v>20.359281437125748</v>
      </c>
      <c r="O68" s="98">
        <f t="shared" si="1"/>
        <v>16.585163007318702</v>
      </c>
      <c r="P68" s="159"/>
    </row>
    <row r="69" spans="1:16" s="1" customFormat="1" ht="15" hidden="1" customHeight="1" x14ac:dyDescent="0.2">
      <c r="A69" s="101" t="str">
        <f t="shared" si="0"/>
        <v>x</v>
      </c>
      <c r="B69" s="210" t="s">
        <v>96</v>
      </c>
      <c r="C69" s="206">
        <v>0.17699999999999999</v>
      </c>
      <c r="D69" s="131">
        <v>0</v>
      </c>
      <c r="E69" s="230">
        <f>IFERROR(D69/C69*100,0)</f>
        <v>0</v>
      </c>
      <c r="F69" s="131">
        <v>0</v>
      </c>
      <c r="G69" s="83">
        <f>IFERROR(D69-F69,"")</f>
        <v>0</v>
      </c>
      <c r="H69" s="308">
        <v>0.42</v>
      </c>
      <c r="I69" s="230">
        <v>0</v>
      </c>
      <c r="J69" s="308">
        <f>IFERROR(I69/H69*100,"")</f>
        <v>0</v>
      </c>
      <c r="K69" s="131">
        <v>0</v>
      </c>
      <c r="L69" s="83">
        <f>IFERROR(I69-K69,"")</f>
        <v>0</v>
      </c>
      <c r="M69" s="95" t="str">
        <f>IFERROR(IF(D69&gt;0,I69/D69*10,""),"")</f>
        <v/>
      </c>
      <c r="N69" s="74" t="str">
        <f>IFERROR(IF(F69&gt;0,K69/F69*10,""),"")</f>
        <v/>
      </c>
      <c r="O69" s="141" t="str">
        <f t="shared" si="1"/>
        <v/>
      </c>
      <c r="P69" s="62"/>
    </row>
    <row r="70" spans="1:16" s="1" customFormat="1" ht="15" hidden="1" customHeight="1" x14ac:dyDescent="0.2">
      <c r="A70" s="101" t="str">
        <f t="shared" ref="A70:A101" si="2">IF(OR(D70="",D70=0),"x",D70)</f>
        <v>x</v>
      </c>
      <c r="B70" s="212" t="s">
        <v>39</v>
      </c>
      <c r="C70" s="206">
        <v>0.06</v>
      </c>
      <c r="D70" s="131">
        <v>0</v>
      </c>
      <c r="E70" s="230">
        <f>IFERROR(D70/C70*100,0)</f>
        <v>0</v>
      </c>
      <c r="F70" s="131">
        <v>0</v>
      </c>
      <c r="G70" s="83">
        <f>IFERROR(D70-F70,"")</f>
        <v>0</v>
      </c>
      <c r="H70" s="308"/>
      <c r="I70" s="230">
        <v>0</v>
      </c>
      <c r="J70" s="308" t="str">
        <f>IFERROR(I70/H70*100,"")</f>
        <v/>
      </c>
      <c r="K70" s="131">
        <v>0</v>
      </c>
      <c r="L70" s="83">
        <f>IFERROR(I70-K70,"")</f>
        <v>0</v>
      </c>
      <c r="M70" s="95" t="str">
        <f>IFERROR(IF(D70&gt;0,I70/D70*10,""),"")</f>
        <v/>
      </c>
      <c r="N70" s="74" t="str">
        <f>IFERROR(IF(F70&gt;0,K70/F70*10,""),"")</f>
        <v/>
      </c>
      <c r="O70" s="141" t="str">
        <f t="shared" ref="O70:O101" si="3">IFERROR(M70-N70,"")</f>
        <v/>
      </c>
      <c r="P70" s="62"/>
    </row>
    <row r="71" spans="1:16" s="1" customFormat="1" ht="15" hidden="1" customHeight="1" x14ac:dyDescent="0.2">
      <c r="A71" s="101" t="str">
        <f t="shared" si="2"/>
        <v>x</v>
      </c>
      <c r="B71" s="210" t="s">
        <v>40</v>
      </c>
      <c r="C71" s="206"/>
      <c r="D71" s="131">
        <v>0</v>
      </c>
      <c r="E71" s="230">
        <f>IFERROR(D71/C71*100,0)</f>
        <v>0</v>
      </c>
      <c r="F71" s="131">
        <v>0</v>
      </c>
      <c r="G71" s="83">
        <f>IFERROR(D71-F71,"")</f>
        <v>0</v>
      </c>
      <c r="H71" s="308"/>
      <c r="I71" s="230">
        <v>0</v>
      </c>
      <c r="J71" s="308" t="str">
        <f>IFERROR(I71/H71*100,"")</f>
        <v/>
      </c>
      <c r="K71" s="131">
        <v>0</v>
      </c>
      <c r="L71" s="83">
        <f>IFERROR(I71-K71,"")</f>
        <v>0</v>
      </c>
      <c r="M71" s="95" t="str">
        <f>IFERROR(IF(D71&gt;0,I71/D71*10,""),"")</f>
        <v/>
      </c>
      <c r="N71" s="74" t="str">
        <f>IFERROR(IF(F71&gt;0,K71/F71*10,""),"")</f>
        <v/>
      </c>
      <c r="O71" s="141" t="str">
        <f t="shared" si="3"/>
        <v/>
      </c>
      <c r="P71" s="62"/>
    </row>
    <row r="72" spans="1:16" s="1" customFormat="1" ht="15" hidden="1" customHeight="1" x14ac:dyDescent="0.2">
      <c r="A72" s="101" t="e">
        <f t="shared" si="2"/>
        <v>#VALUE!</v>
      </c>
      <c r="B72" s="210" t="s">
        <v>136</v>
      </c>
      <c r="C72" s="206"/>
      <c r="D72" s="131" t="e">
        <v>#VALUE!</v>
      </c>
      <c r="E72" s="230">
        <f>IFERROR(D72/C72*100,0)</f>
        <v>0</v>
      </c>
      <c r="F72" s="131" t="e">
        <v>#VALUE!</v>
      </c>
      <c r="G72" s="83" t="str">
        <f>IFERROR(D72-F72,"")</f>
        <v/>
      </c>
      <c r="H72" s="308"/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5" t="str">
        <f>IFERROR(IF(D72&gt;0,I72/D72*10,""),"")</f>
        <v/>
      </c>
      <c r="N72" s="74" t="str">
        <f>IFERROR(IF(F72&gt;0,K72/F72*10,""),"")</f>
        <v/>
      </c>
      <c r="O72" s="141" t="str">
        <f t="shared" si="3"/>
        <v/>
      </c>
      <c r="P72" s="62"/>
    </row>
    <row r="73" spans="1:16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31" t="e">
        <v>#VALUE!</v>
      </c>
      <c r="E73" s="230">
        <f>IFERROR(D73/C73*100,0)</f>
        <v>0</v>
      </c>
      <c r="F73" s="131" t="e">
        <v>#VALUE!</v>
      </c>
      <c r="G73" s="83" t="str">
        <f>IFERROR(D73-F73,"")</f>
        <v/>
      </c>
      <c r="H73" s="308"/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5" t="str">
        <f>IFERROR(IF(D73&gt;0,I73/D73*10,""),"")</f>
        <v/>
      </c>
      <c r="N73" s="74" t="str">
        <f>IFERROR(IF(F73&gt;0,K73/F73*10,""),"")</f>
        <v/>
      </c>
      <c r="O73" s="141" t="str">
        <f t="shared" si="3"/>
        <v/>
      </c>
      <c r="P73" s="62"/>
    </row>
    <row r="74" spans="1:16" s="1" customFormat="1" ht="15" customHeight="1" x14ac:dyDescent="0.2">
      <c r="A74" s="101">
        <f t="shared" si="2"/>
        <v>3.657816</v>
      </c>
      <c r="B74" s="210" t="s">
        <v>41</v>
      </c>
      <c r="C74" s="206">
        <v>3.77</v>
      </c>
      <c r="D74" s="131">
        <v>3.657816</v>
      </c>
      <c r="E74" s="230">
        <f>IFERROR(D74/C74*100,0)</f>
        <v>97.024297082228117</v>
      </c>
      <c r="F74" s="131">
        <v>1.6968201999999999</v>
      </c>
      <c r="G74" s="83">
        <f>IFERROR(D74-F74,"")</f>
        <v>1.9609958000000001</v>
      </c>
      <c r="H74" s="308">
        <v>9.8000000000000007</v>
      </c>
      <c r="I74" s="230">
        <v>13.513598000000002</v>
      </c>
      <c r="J74" s="308">
        <f>IFERROR(I74/H74*100,"")</f>
        <v>137.89385714285714</v>
      </c>
      <c r="K74" s="131">
        <v>3.4546039999999998</v>
      </c>
      <c r="L74" s="83">
        <f>IFERROR(I74-K74,"")</f>
        <v>10.058994000000002</v>
      </c>
      <c r="M74" s="95">
        <f>IFERROR(IF(D74&gt;0,I74/D74*10,""),"")</f>
        <v>36.94444444444445</v>
      </c>
      <c r="N74" s="74">
        <f>IFERROR(IF(F74&gt;0,K74/F74*10,""),"")</f>
        <v>20.359281437125748</v>
      </c>
      <c r="O74" s="141">
        <f t="shared" si="3"/>
        <v>16.585163007318702</v>
      </c>
      <c r="P74" s="62"/>
    </row>
    <row r="75" spans="1:16" s="13" customFormat="1" ht="15.75" x14ac:dyDescent="0.25">
      <c r="A75" s="101">
        <f t="shared" si="2"/>
        <v>18.42726416</v>
      </c>
      <c r="B75" s="208" t="s">
        <v>42</v>
      </c>
      <c r="C75" s="209">
        <v>25.303360000000001</v>
      </c>
      <c r="D75" s="21">
        <v>18.42726416</v>
      </c>
      <c r="E75" s="237">
        <f>IFERROR(D75/C75*100,0)</f>
        <v>72.825364536567477</v>
      </c>
      <c r="F75" s="24">
        <v>7.9445731400000001</v>
      </c>
      <c r="G75" s="98">
        <f>D75-F75</f>
        <v>10.482691020000001</v>
      </c>
      <c r="H75" s="236">
        <v>92.433762999999999</v>
      </c>
      <c r="I75" s="237">
        <v>81.408759320000001</v>
      </c>
      <c r="J75" s="351">
        <f>IFERROR(I75/H75*100,"")</f>
        <v>88.072536135957165</v>
      </c>
      <c r="K75" s="229">
        <v>43.791169939999996</v>
      </c>
      <c r="L75" s="21">
        <f>I75-K75</f>
        <v>37.617589380000005</v>
      </c>
      <c r="M75" s="21">
        <f>IF(D75&gt;0,I75/D75*10,"")</f>
        <v>44.178429642699598</v>
      </c>
      <c r="N75" s="21">
        <f>IF(F75&gt;0,K75/F75*10,"")</f>
        <v>55.120859444941807</v>
      </c>
      <c r="O75" s="98">
        <f t="shared" si="3"/>
        <v>-10.942429802242209</v>
      </c>
    </row>
    <row r="76" spans="1:16" s="1" customFormat="1" ht="15" hidden="1" customHeight="1" x14ac:dyDescent="0.2">
      <c r="A76" s="101" t="str">
        <f t="shared" si="2"/>
        <v>x</v>
      </c>
      <c r="B76" s="210" t="s">
        <v>139</v>
      </c>
      <c r="C76" s="206"/>
      <c r="D76" s="131">
        <v>0</v>
      </c>
      <c r="E76" s="230">
        <f>IFERROR(D76/C76*100,0)</f>
        <v>0</v>
      </c>
      <c r="F76" s="131">
        <v>0</v>
      </c>
      <c r="G76" s="84">
        <f>IFERROR(D76-F76,"")</f>
        <v>0</v>
      </c>
      <c r="H76" s="309"/>
      <c r="I76" s="230">
        <v>0</v>
      </c>
      <c r="J76" s="308" t="str">
        <f>IFERROR(I76/H76*100,"")</f>
        <v/>
      </c>
      <c r="K76" s="131">
        <v>0</v>
      </c>
      <c r="L76" s="83">
        <f>IFERROR(I76-K76,"")</f>
        <v>0</v>
      </c>
      <c r="M76" s="95" t="str">
        <f>IFERROR(IF(D76&gt;0,I76/D76*10,""),"")</f>
        <v/>
      </c>
      <c r="N76" s="74" t="str">
        <f>IFERROR(IF(F76&gt;0,K76/F76*10,""),"")</f>
        <v/>
      </c>
      <c r="O76" s="141" t="str">
        <f t="shared" si="3"/>
        <v/>
      </c>
    </row>
    <row r="77" spans="1:16" s="1" customFormat="1" ht="15" hidden="1" customHeight="1" x14ac:dyDescent="0.2">
      <c r="A77" s="101" t="str">
        <f t="shared" si="2"/>
        <v>x</v>
      </c>
      <c r="B77" s="210" t="s">
        <v>140</v>
      </c>
      <c r="C77" s="206"/>
      <c r="D77" s="131">
        <v>0</v>
      </c>
      <c r="E77" s="230">
        <f>IFERROR(D77/C77*100,0)</f>
        <v>0</v>
      </c>
      <c r="F77" s="131">
        <v>0</v>
      </c>
      <c r="G77" s="84">
        <f>IFERROR(D77-F77,"")</f>
        <v>0</v>
      </c>
      <c r="H77" s="309"/>
      <c r="I77" s="230">
        <v>0</v>
      </c>
      <c r="J77" s="308" t="str">
        <f>IFERROR(I77/H77*100,"")</f>
        <v/>
      </c>
      <c r="K77" s="131">
        <v>0</v>
      </c>
      <c r="L77" s="83">
        <f>IFERROR(I77-K77,"")</f>
        <v>0</v>
      </c>
      <c r="M77" s="95" t="str">
        <f>IFERROR(IF(D77&gt;0,I77/D77*10,""),"")</f>
        <v/>
      </c>
      <c r="N77" s="74" t="str">
        <f>IFERROR(IF(F77&gt;0,K77/F77*10,""),"")</f>
        <v/>
      </c>
      <c r="O77" s="141" t="str">
        <f t="shared" si="3"/>
        <v/>
      </c>
    </row>
    <row r="78" spans="1:16" s="1" customFormat="1" ht="15" hidden="1" customHeight="1" x14ac:dyDescent="0.2">
      <c r="A78" s="101" t="str">
        <f t="shared" si="2"/>
        <v>x</v>
      </c>
      <c r="B78" s="210" t="s">
        <v>141</v>
      </c>
      <c r="C78" s="206">
        <v>0.1</v>
      </c>
      <c r="D78" s="131">
        <v>0</v>
      </c>
      <c r="E78" s="230">
        <f>IFERROR(D78/C78*100,0)</f>
        <v>0</v>
      </c>
      <c r="F78" s="131">
        <v>0</v>
      </c>
      <c r="G78" s="83">
        <f>IFERROR(D78-F78,"")</f>
        <v>0</v>
      </c>
      <c r="H78" s="308">
        <v>1.4</v>
      </c>
      <c r="I78" s="230">
        <v>0</v>
      </c>
      <c r="J78" s="308">
        <f>IFERROR(I78/H78*100,"")</f>
        <v>0</v>
      </c>
      <c r="K78" s="131">
        <v>0</v>
      </c>
      <c r="L78" s="83">
        <f>IFERROR(I78-K78,"")</f>
        <v>0</v>
      </c>
      <c r="M78" s="95" t="str">
        <f>IFERROR(IF(D78&gt;0,I78/D78*10,""),"")</f>
        <v/>
      </c>
      <c r="N78" s="74" t="str">
        <f>IFERROR(IF(F78&gt;0,K78/F78*10,""),"")</f>
        <v/>
      </c>
      <c r="O78" s="141" t="str">
        <f t="shared" si="3"/>
        <v/>
      </c>
    </row>
    <row r="79" spans="1:16" s="1" customFormat="1" ht="15.75" x14ac:dyDescent="0.2">
      <c r="A79" s="101">
        <f t="shared" si="2"/>
        <v>10.262206000000001</v>
      </c>
      <c r="B79" s="210" t="s">
        <v>43</v>
      </c>
      <c r="C79" s="206">
        <v>11.901</v>
      </c>
      <c r="D79" s="131">
        <v>10.262206000000001</v>
      </c>
      <c r="E79" s="230">
        <f>IFERROR(D79/C79*100,0)</f>
        <v>86.229779010167221</v>
      </c>
      <c r="F79" s="131">
        <v>2.3369379999999995</v>
      </c>
      <c r="G79" s="83">
        <f>IFERROR(D79-F79,"")</f>
        <v>7.9252680000000009</v>
      </c>
      <c r="H79" s="308">
        <v>48.4</v>
      </c>
      <c r="I79" s="230">
        <v>47.551607999999995</v>
      </c>
      <c r="J79" s="308">
        <f>IFERROR(I79/H79*100,"")</f>
        <v>98.247123966942141</v>
      </c>
      <c r="K79" s="131">
        <v>9.7541760000000011</v>
      </c>
      <c r="L79" s="83">
        <f>IFERROR(I79-K79,"")</f>
        <v>37.797431999999993</v>
      </c>
      <c r="M79" s="95">
        <f>IFERROR(IF(D79&gt;0,I79/D79*10,""),"")</f>
        <v>46.336633663366328</v>
      </c>
      <c r="N79" s="74">
        <f>IFERROR(IF(F79&gt;0,K79/F79*10,""),"")</f>
        <v>41.739130434782624</v>
      </c>
      <c r="O79" s="141">
        <f t="shared" si="3"/>
        <v>4.5975032285837045</v>
      </c>
    </row>
    <row r="80" spans="1:16" s="1" customFormat="1" ht="15" customHeight="1" x14ac:dyDescent="0.2">
      <c r="A80" s="101">
        <f t="shared" si="2"/>
        <v>2.8155022600000001</v>
      </c>
      <c r="B80" s="210" t="s">
        <v>44</v>
      </c>
      <c r="C80" s="206">
        <v>5.2018000000000004</v>
      </c>
      <c r="D80" s="131">
        <v>2.8155022600000001</v>
      </c>
      <c r="E80" s="230">
        <f>IFERROR(D80/C80*100,0)</f>
        <v>54.125538467453573</v>
      </c>
      <c r="F80" s="131">
        <v>1.04349362</v>
      </c>
      <c r="G80" s="83">
        <f>IFERROR(D80-F80,"")</f>
        <v>1.7720086400000001</v>
      </c>
      <c r="H80" s="308">
        <v>17.633762999999998</v>
      </c>
      <c r="I80" s="230">
        <v>13.090917040000001</v>
      </c>
      <c r="J80" s="308">
        <f>IFERROR(I80/H80*100,"")</f>
        <v>74.237796209464776</v>
      </c>
      <c r="K80" s="131">
        <v>4.2603395800000001</v>
      </c>
      <c r="L80" s="83">
        <f>IFERROR(I80-K80,"")</f>
        <v>8.8305774600000007</v>
      </c>
      <c r="M80" s="95">
        <f>IFERROR(IF(D80&gt;0,I80/D80*10,""),"")</f>
        <v>46.49584987369181</v>
      </c>
      <c r="N80" s="74">
        <f>IFERROR(IF(F80&gt;0,K80/F80*10,""),"")</f>
        <v>40.827653359298928</v>
      </c>
      <c r="O80" s="141">
        <f t="shared" si="3"/>
        <v>5.6681965143928821</v>
      </c>
    </row>
    <row r="81" spans="1:16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31" t="e">
        <v>#VALUE!</v>
      </c>
      <c r="E81" s="230">
        <f>IFERROR(D81/C81*100,0)</f>
        <v>0</v>
      </c>
      <c r="F81" s="131" t="e">
        <v>#VALUE!</v>
      </c>
      <c r="G81" s="83" t="str">
        <f>IFERROR(D81-F81,"")</f>
        <v/>
      </c>
      <c r="H81" s="308"/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5" t="str">
        <f>IFERROR(IF(D81&gt;0,I81/D81*10,""),"")</f>
        <v/>
      </c>
      <c r="N81" s="74" t="str">
        <f>IFERROR(IF(F81&gt;0,K81/F81*10,""),"")</f>
        <v/>
      </c>
      <c r="O81" s="141" t="str">
        <f t="shared" si="3"/>
        <v/>
      </c>
    </row>
    <row r="82" spans="1:16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31" t="e">
        <v>#VALUE!</v>
      </c>
      <c r="E82" s="230">
        <f>IFERROR(D82/C82*100,0)</f>
        <v>0</v>
      </c>
      <c r="F82" s="131" t="e">
        <v>#VALUE!</v>
      </c>
      <c r="G82" s="83" t="str">
        <f>IFERROR(D82-F82,"")</f>
        <v/>
      </c>
      <c r="H82" s="308"/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5" t="str">
        <f>IFERROR(IF(D82&gt;0,I82/D82*10,""),"")</f>
        <v/>
      </c>
      <c r="N82" s="74" t="str">
        <f>IFERROR(IF(F82&gt;0,K82/F82*10,""),"")</f>
        <v/>
      </c>
      <c r="O82" s="141" t="str">
        <f t="shared" si="3"/>
        <v/>
      </c>
    </row>
    <row r="83" spans="1:16" s="1" customFormat="1" ht="15" hidden="1" customHeight="1" x14ac:dyDescent="0.2">
      <c r="A83" s="101" t="str">
        <f t="shared" si="2"/>
        <v>x</v>
      </c>
      <c r="B83" s="210" t="s">
        <v>45</v>
      </c>
      <c r="C83" s="206"/>
      <c r="D83" s="131">
        <v>0</v>
      </c>
      <c r="E83" s="230">
        <f>IFERROR(D83/C83*100,0)</f>
        <v>0</v>
      </c>
      <c r="F83" s="131">
        <v>0</v>
      </c>
      <c r="G83" s="83">
        <f>IFERROR(D83-F83,"")</f>
        <v>0</v>
      </c>
      <c r="H83" s="308"/>
      <c r="I83" s="230">
        <v>0</v>
      </c>
      <c r="J83" s="308" t="str">
        <f>IFERROR(I83/H83*100,"")</f>
        <v/>
      </c>
      <c r="K83" s="131">
        <v>0</v>
      </c>
      <c r="L83" s="83">
        <f>IFERROR(I83-K83,"")</f>
        <v>0</v>
      </c>
      <c r="M83" s="95" t="str">
        <f>IFERROR(IF(D83&gt;0,I83/D83*10,""),"")</f>
        <v/>
      </c>
      <c r="N83" s="74" t="str">
        <f>IFERROR(IF(F83&gt;0,K83/F83*10,""),"")</f>
        <v/>
      </c>
      <c r="O83" s="141" t="str">
        <f t="shared" si="3"/>
        <v/>
      </c>
    </row>
    <row r="84" spans="1:16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31" t="e">
        <v>#VALUE!</v>
      </c>
      <c r="E84" s="230">
        <f>IFERROR(D84/C84*100,0)</f>
        <v>0</v>
      </c>
      <c r="F84" s="131" t="e">
        <v>#VALUE!</v>
      </c>
      <c r="G84" s="83" t="str">
        <f>IFERROR(D84-F84,"")</f>
        <v/>
      </c>
      <c r="H84" s="308"/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5" t="str">
        <f>IFERROR(IF(D84&gt;0,I84/D84*10,""),"")</f>
        <v/>
      </c>
      <c r="N84" s="74" t="str">
        <f>IFERROR(IF(F84&gt;0,K84/F84*10,""),"")</f>
        <v/>
      </c>
      <c r="O84" s="141" t="str">
        <f t="shared" si="3"/>
        <v/>
      </c>
    </row>
    <row r="85" spans="1:16" s="1" customFormat="1" ht="15" hidden="1" customHeight="1" x14ac:dyDescent="0.2">
      <c r="A85" s="101" t="str">
        <f t="shared" si="2"/>
        <v>x</v>
      </c>
      <c r="B85" s="210" t="s">
        <v>46</v>
      </c>
      <c r="C85" s="206">
        <v>1.2566999999999999</v>
      </c>
      <c r="D85" s="131">
        <v>0</v>
      </c>
      <c r="E85" s="230">
        <f>IFERROR(D85/C85*100,0)</f>
        <v>0</v>
      </c>
      <c r="F85" s="131">
        <v>0</v>
      </c>
      <c r="G85" s="83">
        <f>IFERROR(D85-F85,"")</f>
        <v>0</v>
      </c>
      <c r="H85" s="308">
        <v>0.5</v>
      </c>
      <c r="I85" s="230">
        <v>0</v>
      </c>
      <c r="J85" s="308">
        <f>IFERROR(I85/H85*100,"")</f>
        <v>0</v>
      </c>
      <c r="K85" s="131">
        <v>0</v>
      </c>
      <c r="L85" s="83">
        <f>IFERROR(I85-K85,"")</f>
        <v>0</v>
      </c>
      <c r="M85" s="95" t="str">
        <f>IFERROR(IF(D85&gt;0,I85/D85*10,""),"")</f>
        <v/>
      </c>
      <c r="N85" s="74" t="str">
        <f>IFERROR(IF(F85&gt;0,K85/F85*10,""),"")</f>
        <v/>
      </c>
      <c r="O85" s="141" t="str">
        <f t="shared" si="3"/>
        <v/>
      </c>
    </row>
    <row r="86" spans="1:16" s="1" customFormat="1" ht="15.75" x14ac:dyDescent="0.2">
      <c r="A86" s="101">
        <f t="shared" si="2"/>
        <v>5.3495559000000004</v>
      </c>
      <c r="B86" s="210" t="s">
        <v>47</v>
      </c>
      <c r="C86" s="206">
        <v>5.2645200000000001</v>
      </c>
      <c r="D86" s="131">
        <v>5.3495559000000004</v>
      </c>
      <c r="E86" s="230">
        <f>IFERROR(D86/C86*100,0)</f>
        <v>101.61526406965878</v>
      </c>
      <c r="F86" s="131">
        <v>3.4342828000000001</v>
      </c>
      <c r="G86" s="83">
        <f>IFERROR(D86-F86,"")</f>
        <v>1.9152731000000003</v>
      </c>
      <c r="H86" s="308">
        <v>21</v>
      </c>
      <c r="I86" s="230">
        <v>20.766234279999999</v>
      </c>
      <c r="J86" s="308">
        <f>IFERROR(I86/H86*100,"")</f>
        <v>98.886829904761896</v>
      </c>
      <c r="K86" s="131">
        <v>27.4132988</v>
      </c>
      <c r="L86" s="83">
        <f>IFERROR(I86-K86,"")</f>
        <v>-6.6470645200000007</v>
      </c>
      <c r="M86" s="95">
        <f>IFERROR(IF(D86&gt;0,I86/D86*10,""),"")</f>
        <v>38.818613485280146</v>
      </c>
      <c r="N86" s="74">
        <f>IFERROR(IF(F86&gt;0,K86/F86*10,""),"")</f>
        <v>79.822485207100598</v>
      </c>
      <c r="O86" s="141">
        <f t="shared" si="3"/>
        <v>-41.003871721820452</v>
      </c>
    </row>
    <row r="87" spans="1:16" s="1" customFormat="1" ht="15.75" hidden="1" x14ac:dyDescent="0.2">
      <c r="A87" s="101" t="str">
        <f t="shared" si="2"/>
        <v>x</v>
      </c>
      <c r="B87" s="210" t="s">
        <v>48</v>
      </c>
      <c r="C87" s="206">
        <v>1.27</v>
      </c>
      <c r="D87" s="131">
        <v>0</v>
      </c>
      <c r="E87" s="230">
        <f>IFERROR(D87/C87*100,0)</f>
        <v>0</v>
      </c>
      <c r="F87" s="131">
        <v>1.1298587200000001</v>
      </c>
      <c r="G87" s="83">
        <f>IFERROR(D87-F87,"")</f>
        <v>-1.1298587200000001</v>
      </c>
      <c r="H87" s="308">
        <v>3</v>
      </c>
      <c r="I87" s="230">
        <v>0</v>
      </c>
      <c r="J87" s="308">
        <f>IFERROR(I87/H87*100,"")</f>
        <v>0</v>
      </c>
      <c r="K87" s="131">
        <v>2.36335556</v>
      </c>
      <c r="L87" s="83">
        <f>IFERROR(I87-K87,"")</f>
        <v>-2.36335556</v>
      </c>
      <c r="M87" s="95" t="str">
        <f>IFERROR(IF(D87&gt;0,I87/D87*10,""),"")</f>
        <v/>
      </c>
      <c r="N87" s="74">
        <f>IFERROR(IF(F87&gt;0,K87/F87*10,""),"")</f>
        <v>20.917266187050355</v>
      </c>
      <c r="O87" s="141" t="str">
        <f t="shared" si="3"/>
        <v/>
      </c>
    </row>
    <row r="88" spans="1:16" s="1" customFormat="1" ht="15" hidden="1" customHeight="1" x14ac:dyDescent="0.2">
      <c r="A88" s="101" t="str">
        <f t="shared" si="2"/>
        <v>x</v>
      </c>
      <c r="B88" s="205" t="s">
        <v>49</v>
      </c>
      <c r="C88" s="206">
        <v>0.30934</v>
      </c>
      <c r="D88" s="131">
        <v>0</v>
      </c>
      <c r="E88" s="230">
        <f>IFERROR(D88/C88*100,0)</f>
        <v>0</v>
      </c>
      <c r="F88" s="131">
        <v>0</v>
      </c>
      <c r="G88" s="83">
        <f>IFERROR(D88-F88,"")</f>
        <v>0</v>
      </c>
      <c r="H88" s="308">
        <v>0.5</v>
      </c>
      <c r="I88" s="230">
        <v>0</v>
      </c>
      <c r="J88" s="308">
        <f>IFERROR(I88/H88*100,"")</f>
        <v>0</v>
      </c>
      <c r="K88" s="131">
        <v>0</v>
      </c>
      <c r="L88" s="83">
        <f>IFERROR(I88-K88,"")</f>
        <v>0</v>
      </c>
      <c r="M88" s="95" t="str">
        <f>IFERROR(IF(D88&gt;0,I88/D88*10,""),"")</f>
        <v/>
      </c>
      <c r="N88" s="74" t="str">
        <f>IFERROR(IF(F88&gt;0,K88/F88*10,""),"")</f>
        <v/>
      </c>
      <c r="O88" s="141" t="str">
        <f t="shared" si="3"/>
        <v/>
      </c>
    </row>
    <row r="89" spans="1:16" s="13" customFormat="1" ht="15.75" x14ac:dyDescent="0.25">
      <c r="A89" s="101">
        <f t="shared" si="2"/>
        <v>0.47043578000000003</v>
      </c>
      <c r="B89" s="208" t="s">
        <v>50</v>
      </c>
      <c r="C89" s="209">
        <v>94.030150000000006</v>
      </c>
      <c r="D89" s="21">
        <v>0.47043578000000003</v>
      </c>
      <c r="E89" s="237">
        <f>IFERROR(D89/C89*100,0)</f>
        <v>0.5003031261781461</v>
      </c>
      <c r="F89" s="24">
        <v>1.4610942800000002</v>
      </c>
      <c r="G89" s="98">
        <f>D89-F89</f>
        <v>-0.99065850000000011</v>
      </c>
      <c r="H89" s="322">
        <v>488.5</v>
      </c>
      <c r="I89" s="24">
        <v>2.6559808400000002</v>
      </c>
      <c r="J89" s="351">
        <f>IFERROR(I89/H89*100,"")</f>
        <v>0.54370129785056298</v>
      </c>
      <c r="K89" s="24">
        <v>10.24899722</v>
      </c>
      <c r="L89" s="98">
        <f>SUM(L90:L101)</f>
        <v>-7.5930163799999999</v>
      </c>
      <c r="M89" s="21">
        <f>IF(D89&gt;0,I89/D89*10,"")</f>
        <v>56.457883369330453</v>
      </c>
      <c r="N89" s="21">
        <f>IF(F89&gt;0,K89/F89*10,"")</f>
        <v>70.146036161335175</v>
      </c>
      <c r="O89" s="98">
        <f t="shared" si="3"/>
        <v>-13.688152792004722</v>
      </c>
    </row>
    <row r="90" spans="1:16" s="1" customFormat="1" ht="15" hidden="1" customHeight="1" x14ac:dyDescent="0.2">
      <c r="A90" s="101" t="str">
        <f t="shared" si="2"/>
        <v>x</v>
      </c>
      <c r="B90" s="210" t="s">
        <v>97</v>
      </c>
      <c r="C90" s="206"/>
      <c r="D90" s="131">
        <v>0</v>
      </c>
      <c r="E90" s="230">
        <f>IFERROR(D90/C90*100,0)</f>
        <v>0</v>
      </c>
      <c r="F90" s="131">
        <v>0</v>
      </c>
      <c r="G90" s="84">
        <f>IFERROR(D90-F90,"")</f>
        <v>0</v>
      </c>
      <c r="H90" s="309"/>
      <c r="I90" s="230">
        <v>0</v>
      </c>
      <c r="J90" s="308" t="str">
        <f>IFERROR(I90/H90*100,"")</f>
        <v/>
      </c>
      <c r="K90" s="131">
        <v>0</v>
      </c>
      <c r="L90" s="83">
        <f>IFERROR(I90-K90,"")</f>
        <v>0</v>
      </c>
      <c r="M90" s="95" t="str">
        <f>IFERROR(IF(D90&gt;0,I90/D90*10,""),"")</f>
        <v/>
      </c>
      <c r="N90" s="74" t="str">
        <f>IFERROR(IF(F90&gt;0,K90/F90*10,""),"")</f>
        <v/>
      </c>
      <c r="O90" s="141" t="str">
        <f t="shared" si="3"/>
        <v/>
      </c>
    </row>
    <row r="91" spans="1:16" s="1" customFormat="1" ht="15" hidden="1" customHeight="1" x14ac:dyDescent="0.2">
      <c r="A91" s="101" t="str">
        <f t="shared" si="2"/>
        <v>x</v>
      </c>
      <c r="B91" s="210" t="s">
        <v>98</v>
      </c>
      <c r="C91" s="206">
        <v>5.2299999999999999E-2</v>
      </c>
      <c r="D91" s="131">
        <v>0</v>
      </c>
      <c r="E91" s="230">
        <f>IFERROR(D91/C91*100,0)</f>
        <v>0</v>
      </c>
      <c r="F91" s="131">
        <v>0</v>
      </c>
      <c r="G91" s="83">
        <f>IFERROR(D91-F91,"")</f>
        <v>0</v>
      </c>
      <c r="H91" s="308">
        <v>0</v>
      </c>
      <c r="I91" s="230">
        <v>0</v>
      </c>
      <c r="J91" s="308" t="str">
        <f>IFERROR(I91/H91*100,"")</f>
        <v/>
      </c>
      <c r="K91" s="131">
        <v>0</v>
      </c>
      <c r="L91" s="83">
        <f>IFERROR(I91-K91,"")</f>
        <v>0</v>
      </c>
      <c r="M91" s="95" t="str">
        <f>IFERROR(IF(D91&gt;0,I91/D91*10,""),"")</f>
        <v/>
      </c>
      <c r="N91" s="74" t="str">
        <f>IFERROR(IF(F91&gt;0,K91/F91*10,""),"")</f>
        <v/>
      </c>
      <c r="O91" s="141" t="str">
        <f t="shared" si="3"/>
        <v/>
      </c>
    </row>
    <row r="92" spans="1:16" s="1" customFormat="1" ht="15" customHeight="1" x14ac:dyDescent="0.2">
      <c r="A92" s="101">
        <f t="shared" si="2"/>
        <v>5.6899360000000003E-2</v>
      </c>
      <c r="B92" s="210" t="s">
        <v>61</v>
      </c>
      <c r="C92" s="206">
        <v>0.13300000000000001</v>
      </c>
      <c r="D92" s="131">
        <v>5.6899360000000003E-2</v>
      </c>
      <c r="E92" s="230">
        <f>IFERROR(D92/C92*100,0)</f>
        <v>42.781473684210525</v>
      </c>
      <c r="F92" s="131">
        <v>0</v>
      </c>
      <c r="G92" s="83">
        <f>IFERROR(D92-F92,"")</f>
        <v>5.6899360000000003E-2</v>
      </c>
      <c r="H92" s="308"/>
      <c r="I92" s="230">
        <v>0.10465418</v>
      </c>
      <c r="J92" s="308" t="str">
        <f>IFERROR(I92/H92*100,"")</f>
        <v/>
      </c>
      <c r="K92" s="131">
        <v>0</v>
      </c>
      <c r="L92" s="83">
        <f>IFERROR(I92-K92,"")</f>
        <v>0.10465418</v>
      </c>
      <c r="M92" s="95">
        <f>IFERROR(IF(D92&gt;0,I92/D92*10,""),"")</f>
        <v>18.392857142857142</v>
      </c>
      <c r="N92" s="74" t="str">
        <f>IFERROR(IF(F92&gt;0,K92/F92*10,""),"")</f>
        <v/>
      </c>
      <c r="O92" s="141" t="str">
        <f t="shared" si="3"/>
        <v/>
      </c>
    </row>
    <row r="93" spans="1:16" s="1" customFormat="1" ht="15" hidden="1" customHeight="1" x14ac:dyDescent="0.2">
      <c r="A93" s="101" t="e">
        <f t="shared" si="2"/>
        <v>#VALUE!</v>
      </c>
      <c r="B93" s="210" t="s">
        <v>136</v>
      </c>
      <c r="C93" s="206"/>
      <c r="D93" s="131" t="e">
        <v>#VALUE!</v>
      </c>
      <c r="E93" s="230">
        <f>IFERROR(D93/C93*100,0)</f>
        <v>0</v>
      </c>
      <c r="F93" s="131" t="e">
        <v>#VALUE!</v>
      </c>
      <c r="G93" s="84" t="str">
        <f>IFERROR(D93-F93,"")</f>
        <v/>
      </c>
      <c r="H93" s="309"/>
      <c r="I93" s="230" t="e">
        <v>#VALUE!</v>
      </c>
      <c r="J93" s="308" t="str">
        <f>IFERROR(I93/H93*100,"")</f>
        <v/>
      </c>
      <c r="K93" s="131" t="e">
        <v>#VALUE!</v>
      </c>
      <c r="L93" s="83" t="str">
        <f>IFERROR(I93-K93,"")</f>
        <v/>
      </c>
      <c r="M93" s="95" t="str">
        <f>IFERROR(IF(D93&gt;0,I93/D93*10,""),"")</f>
        <v/>
      </c>
      <c r="N93" s="74" t="str">
        <f>IFERROR(IF(F93&gt;0,K93/F93*10,""),"")</f>
        <v/>
      </c>
      <c r="O93" s="141" t="str">
        <f t="shared" si="3"/>
        <v/>
      </c>
    </row>
    <row r="94" spans="1:16" s="1" customFormat="1" ht="15.75" x14ac:dyDescent="0.2">
      <c r="A94" s="101">
        <f t="shared" si="2"/>
        <v>0.33225162000000003</v>
      </c>
      <c r="B94" s="210" t="s">
        <v>51</v>
      </c>
      <c r="C94" s="206">
        <v>69.266549999999995</v>
      </c>
      <c r="D94" s="131">
        <v>0.33225162000000003</v>
      </c>
      <c r="E94" s="230">
        <f>IFERROR(D94/C94*100,0)</f>
        <v>0.479671096654879</v>
      </c>
      <c r="F94" s="131">
        <v>0.9378233800000001</v>
      </c>
      <c r="G94" s="83">
        <f>IFERROR(D94-F94,"")</f>
        <v>-0.60557176000000013</v>
      </c>
      <c r="H94" s="308">
        <v>350</v>
      </c>
      <c r="I94" s="230">
        <v>2.0117988000000002</v>
      </c>
      <c r="J94" s="308">
        <f>IFERROR(I94/H94*100,"")</f>
        <v>0.57479965714285719</v>
      </c>
      <c r="K94" s="131">
        <v>5.3465077199999991</v>
      </c>
      <c r="L94" s="83">
        <f>IFERROR(I94-K94,"")</f>
        <v>-3.3347089199999989</v>
      </c>
      <c r="M94" s="95">
        <f>IFERROR(IF(D94&gt;0,I94/D94*10,""),"")</f>
        <v>60.550458715596335</v>
      </c>
      <c r="N94" s="74">
        <f>IFERROR(IF(F94&gt;0,K94/F94*10,""),"")</f>
        <v>57.009750812567702</v>
      </c>
      <c r="O94" s="141">
        <f t="shared" si="3"/>
        <v>3.5407079030286326</v>
      </c>
      <c r="P94" s="48"/>
    </row>
    <row r="95" spans="1:16" s="1" customFormat="1" ht="15.75" hidden="1" x14ac:dyDescent="0.2">
      <c r="A95" s="101" t="str">
        <f t="shared" si="2"/>
        <v>x</v>
      </c>
      <c r="B95" s="210" t="s">
        <v>52</v>
      </c>
      <c r="C95" s="206">
        <v>1.0753999999999999</v>
      </c>
      <c r="D95" s="131">
        <v>0</v>
      </c>
      <c r="E95" s="230">
        <f>IFERROR(D95/C95*100,0)</f>
        <v>0</v>
      </c>
      <c r="F95" s="131">
        <v>4.4706639999999999E-2</v>
      </c>
      <c r="G95" s="83">
        <f>IFERROR(D95-F95,"")</f>
        <v>-4.4706639999999999E-2</v>
      </c>
      <c r="H95" s="308">
        <v>4.5999999999999996</v>
      </c>
      <c r="I95" s="230">
        <v>0</v>
      </c>
      <c r="J95" s="308">
        <f>IFERROR(I95/H95*100,"")</f>
        <v>0</v>
      </c>
      <c r="K95" s="131">
        <v>0.18695503999999999</v>
      </c>
      <c r="L95" s="83">
        <f>IFERROR(I95-K95,"")</f>
        <v>-0.18695503999999999</v>
      </c>
      <c r="M95" s="95" t="str">
        <f>IFERROR(IF(D95&gt;0,I95/D95*10,""),"")</f>
        <v/>
      </c>
      <c r="N95" s="74">
        <f>IFERROR(IF(F95&gt;0,K95/F95*10,""),"")</f>
        <v>41.818181818181813</v>
      </c>
      <c r="O95" s="141" t="str">
        <f t="shared" si="3"/>
        <v/>
      </c>
      <c r="P95" s="48"/>
    </row>
    <row r="96" spans="1:16" s="1" customFormat="1" ht="15.75" x14ac:dyDescent="0.2">
      <c r="A96" s="101">
        <f t="shared" si="2"/>
        <v>8.128479999999999E-2</v>
      </c>
      <c r="B96" s="210" t="s">
        <v>53</v>
      </c>
      <c r="C96" s="206">
        <v>23.088699999999999</v>
      </c>
      <c r="D96" s="131">
        <v>8.128479999999999E-2</v>
      </c>
      <c r="E96" s="230">
        <f>IFERROR(D96/C96*100,0)</f>
        <v>0.35205446820306036</v>
      </c>
      <c r="F96" s="131">
        <v>0.47856425999999996</v>
      </c>
      <c r="G96" s="83">
        <f>IFERROR(D96-F96,"")</f>
        <v>-0.39727945999999997</v>
      </c>
      <c r="H96" s="308">
        <v>133.9</v>
      </c>
      <c r="I96" s="230">
        <v>0.53952786000000008</v>
      </c>
      <c r="J96" s="308">
        <f>IFERROR(I96/H96*100,"")</f>
        <v>0.40293342793129205</v>
      </c>
      <c r="K96" s="131">
        <v>4.7155344600000006</v>
      </c>
      <c r="L96" s="83">
        <f>IFERROR(I96-K96,"")</f>
        <v>-4.1760066000000009</v>
      </c>
      <c r="M96" s="95">
        <f>IFERROR(IF(D96&gt;0,I96/D96*10,""),"")</f>
        <v>66.375000000000014</v>
      </c>
      <c r="N96" s="74">
        <f>IFERROR(IF(F96&gt;0,K96/F96*10,""),"")</f>
        <v>98.53503184713378</v>
      </c>
      <c r="O96" s="141">
        <f t="shared" si="3"/>
        <v>-32.160031847133766</v>
      </c>
      <c r="P96" s="48"/>
    </row>
    <row r="97" spans="1:16" s="1" customFormat="1" ht="15" hidden="1" customHeight="1" x14ac:dyDescent="0.2">
      <c r="A97" s="101" t="e">
        <f t="shared" si="2"/>
        <v>#VALUE!</v>
      </c>
      <c r="B97" s="210" t="s">
        <v>54</v>
      </c>
      <c r="C97" s="206"/>
      <c r="D97" s="131" t="e">
        <v>#VALUE!</v>
      </c>
      <c r="E97" s="230">
        <f>IFERROR(D97/C97*100,0)</f>
        <v>0</v>
      </c>
      <c r="F97" s="131" t="e">
        <v>#VALUE!</v>
      </c>
      <c r="G97" s="83" t="str">
        <f>IFERROR(D97-F97,"")</f>
        <v/>
      </c>
      <c r="H97" s="308"/>
      <c r="I97" s="230" t="e">
        <v>#VALUE!</v>
      </c>
      <c r="J97" s="308" t="str">
        <f>IFERROR(I97/H97*100,"")</f>
        <v/>
      </c>
      <c r="K97" s="131" t="e">
        <v>#VALUE!</v>
      </c>
      <c r="L97" s="83" t="str">
        <f>IFERROR(I97-K97,"")</f>
        <v/>
      </c>
      <c r="M97" s="95" t="str">
        <f>IFERROR(IF(D97&gt;0,I97/D97*10,""),"")</f>
        <v/>
      </c>
      <c r="N97" s="74" t="str">
        <f>IFERROR(IF(F97&gt;0,K97/F97*10,""),"")</f>
        <v/>
      </c>
      <c r="O97" s="141" t="str">
        <f t="shared" si="3"/>
        <v/>
      </c>
      <c r="P97" s="48"/>
    </row>
    <row r="98" spans="1:16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31" t="e">
        <v>#VALUE!</v>
      </c>
      <c r="E98" s="230">
        <f>IFERROR(D98/C98*100,0)</f>
        <v>0</v>
      </c>
      <c r="F98" s="131" t="e">
        <v>#VALUE!</v>
      </c>
      <c r="G98" s="83" t="str">
        <f>IFERROR(D98-F98,"")</f>
        <v/>
      </c>
      <c r="H98" s="308"/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5" t="str">
        <f>IFERROR(IF(D98&gt;0,I98/D98*10,""),"")</f>
        <v/>
      </c>
      <c r="N98" s="74" t="str">
        <f>IFERROR(IF(F98&gt;0,K98/F98*10,""),"")</f>
        <v/>
      </c>
      <c r="O98" s="141" t="str">
        <f t="shared" si="3"/>
        <v/>
      </c>
      <c r="P98" s="48"/>
    </row>
    <row r="99" spans="1:16" s="1" customFormat="1" ht="15" hidden="1" customHeight="1" x14ac:dyDescent="0.2">
      <c r="A99" s="101" t="str">
        <f t="shared" si="2"/>
        <v>x</v>
      </c>
      <c r="B99" s="210" t="s">
        <v>55</v>
      </c>
      <c r="C99" s="206"/>
      <c r="D99" s="131">
        <v>0</v>
      </c>
      <c r="E99" s="230">
        <f>IFERROR(D99/C99*100,0)</f>
        <v>0</v>
      </c>
      <c r="F99" s="131">
        <v>0</v>
      </c>
      <c r="G99" s="83">
        <f>IFERROR(D99-F99,"")</f>
        <v>0</v>
      </c>
      <c r="H99" s="308"/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5" t="str">
        <f>IFERROR(IF(D99&gt;0,I99/D99*10,""),"")</f>
        <v/>
      </c>
      <c r="N99" s="74" t="str">
        <f>IFERROR(IF(F99&gt;0,K99/F99*10,""),"")</f>
        <v/>
      </c>
      <c r="O99" s="141" t="str">
        <f t="shared" si="3"/>
        <v/>
      </c>
      <c r="P99" s="48"/>
    </row>
    <row r="100" spans="1:16" s="1" customFormat="1" ht="15" hidden="1" customHeight="1" x14ac:dyDescent="0.2">
      <c r="A100" s="101" t="str">
        <f t="shared" si="2"/>
        <v>x</v>
      </c>
      <c r="B100" s="210" t="s">
        <v>56</v>
      </c>
      <c r="C100" s="206"/>
      <c r="D100" s="131">
        <v>0</v>
      </c>
      <c r="E100" s="230">
        <f>IFERROR(D100/C100*100,0)</f>
        <v>0</v>
      </c>
      <c r="F100" s="131">
        <v>0</v>
      </c>
      <c r="G100" s="83">
        <f>IFERROR(D100-F100,"")</f>
        <v>0</v>
      </c>
      <c r="H100" s="308"/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5" t="str">
        <f>IFERROR(IF(D100&gt;0,I100/D100*10,""),"")</f>
        <v/>
      </c>
      <c r="N100" s="74" t="str">
        <f>IFERROR(IF(F100&gt;0,K100/F100*10,""),"")</f>
        <v/>
      </c>
      <c r="O100" s="141" t="str">
        <f t="shared" si="3"/>
        <v/>
      </c>
      <c r="P100" s="48"/>
    </row>
    <row r="101" spans="1:16" s="1" customFormat="1" ht="15.75" hidden="1" x14ac:dyDescent="0.2">
      <c r="A101" s="101" t="str">
        <f t="shared" si="2"/>
        <v>x</v>
      </c>
      <c r="B101" s="213" t="s">
        <v>99</v>
      </c>
      <c r="C101" s="193">
        <v>0.41420000000000001</v>
      </c>
      <c r="D101" s="133">
        <v>0</v>
      </c>
      <c r="E101" s="238">
        <f>IFERROR(D101/C101*100,0)</f>
        <v>0</v>
      </c>
      <c r="F101" s="133">
        <v>0</v>
      </c>
      <c r="G101" s="91">
        <f>IFERROR(D101-F101,"")</f>
        <v>0</v>
      </c>
      <c r="H101" s="316"/>
      <c r="I101" s="238">
        <v>0</v>
      </c>
      <c r="J101" s="308" t="str">
        <f>IFERROR(I101/H101*100,"")</f>
        <v/>
      </c>
      <c r="K101" s="133">
        <v>0</v>
      </c>
      <c r="L101" s="91">
        <f>IFERROR(I101-K101,"")</f>
        <v>0</v>
      </c>
      <c r="M101" s="125" t="str">
        <f>IFERROR(IF(D101&gt;0,I101/D101*10,""),"")</f>
        <v/>
      </c>
      <c r="N101" s="126" t="str">
        <f>IFERROR(IF(F101&gt;0,K101/F101*10,""),"")</f>
        <v/>
      </c>
      <c r="O101" s="145" t="str">
        <f t="shared" si="3"/>
        <v/>
      </c>
      <c r="P101" s="48"/>
    </row>
    <row r="102" spans="1:16" s="3" customFormat="1" x14ac:dyDescent="0.2">
      <c r="A102" s="7"/>
      <c r="B102" s="2"/>
      <c r="C102" s="2"/>
      <c r="D102" s="3">
        <v>0</v>
      </c>
      <c r="F102" s="3">
        <v>0</v>
      </c>
      <c r="I102" s="3">
        <v>0</v>
      </c>
      <c r="J102" s="1"/>
      <c r="K102" s="3">
        <v>0</v>
      </c>
      <c r="M102" s="33" t="str">
        <f>IF(D102&gt;0,J102/D102*10,"")</f>
        <v/>
      </c>
      <c r="N102" s="33" t="str">
        <f>IF(F102&gt;0,K102/F102*10,"")</f>
        <v/>
      </c>
    </row>
    <row r="103" spans="1:16" s="3" customFormat="1" x14ac:dyDescent="0.2">
      <c r="A103" s="7"/>
      <c r="B103" s="2"/>
      <c r="C103" s="2"/>
      <c r="D103" s="3">
        <v>0</v>
      </c>
      <c r="F103" s="3">
        <v>0</v>
      </c>
      <c r="I103" s="3">
        <v>0</v>
      </c>
      <c r="J103" s="1"/>
      <c r="K103" s="3">
        <v>0</v>
      </c>
      <c r="M103" s="33" t="str">
        <f>IF(D103&gt;0,J103/D103*10,"")</f>
        <v/>
      </c>
      <c r="N103" s="33" t="str">
        <f>IF(F103&gt;0,K103/F103*10,"")</f>
        <v/>
      </c>
    </row>
    <row r="104" spans="1:16" s="3" customFormat="1" x14ac:dyDescent="0.2">
      <c r="A104" s="7"/>
      <c r="B104" s="2"/>
      <c r="C104" s="2"/>
      <c r="D104" s="3">
        <v>0</v>
      </c>
      <c r="F104" s="3">
        <v>0</v>
      </c>
      <c r="I104" s="3">
        <v>0</v>
      </c>
      <c r="J104" s="1"/>
      <c r="K104" s="3">
        <v>0</v>
      </c>
      <c r="M104" s="33" t="str">
        <f>IF(D104&gt;0,J104/D104*10,"")</f>
        <v/>
      </c>
      <c r="N104" s="33" t="str">
        <f>IF(F104&gt;0,K104/F104*10,"")</f>
        <v/>
      </c>
    </row>
    <row r="105" spans="1:16" s="5" customFormat="1" x14ac:dyDescent="0.2">
      <c r="A105" s="7"/>
      <c r="B105" s="2"/>
      <c r="C105" s="2"/>
      <c r="D105" s="5">
        <v>0</v>
      </c>
      <c r="F105" s="5">
        <v>0</v>
      </c>
      <c r="I105" s="5">
        <v>0</v>
      </c>
      <c r="J105" s="6"/>
      <c r="K105" s="5">
        <v>0</v>
      </c>
      <c r="M105" s="33" t="str">
        <f>IF(D105&gt;0,J105/D105*10,"")</f>
        <v/>
      </c>
      <c r="N105" s="33" t="str">
        <f>IF(F105&gt;0,K105/F105*10,"")</f>
        <v/>
      </c>
    </row>
    <row r="106" spans="1:16" s="5" customFormat="1" x14ac:dyDescent="0.2">
      <c r="A106" s="7"/>
      <c r="B106" s="2"/>
      <c r="C106" s="2"/>
      <c r="D106" s="5">
        <v>0</v>
      </c>
      <c r="F106" s="5">
        <v>0</v>
      </c>
      <c r="I106" s="5">
        <v>0</v>
      </c>
      <c r="J106" s="6"/>
      <c r="K106" s="5">
        <v>0</v>
      </c>
      <c r="M106" s="33" t="str">
        <f>IF(D106&gt;0,J106/D106*10,"")</f>
        <v/>
      </c>
      <c r="N106" s="33" t="str">
        <f>IF(F106&gt;0,K106/F106*10,"")</f>
        <v/>
      </c>
    </row>
    <row r="107" spans="1:16" s="5" customFormat="1" x14ac:dyDescent="0.2">
      <c r="A107" s="7"/>
      <c r="B107" s="2"/>
      <c r="C107" s="2"/>
      <c r="D107" s="5">
        <v>0</v>
      </c>
      <c r="F107" s="5">
        <v>0</v>
      </c>
      <c r="I107" s="5">
        <v>0</v>
      </c>
      <c r="J107" s="6"/>
      <c r="K107" s="5">
        <v>0</v>
      </c>
      <c r="M107" s="33" t="str">
        <f>IF(D107&gt;0,J107/D107*10,"")</f>
        <v/>
      </c>
      <c r="N107" s="33" t="str">
        <f>IF(F107&gt;0,K107/F107*10,"")</f>
        <v/>
      </c>
    </row>
    <row r="108" spans="1:16" s="5" customFormat="1" x14ac:dyDescent="0.2">
      <c r="A108" s="7"/>
      <c r="B108" s="2"/>
      <c r="C108" s="2"/>
      <c r="D108" s="5">
        <v>0</v>
      </c>
      <c r="F108" s="5">
        <v>0</v>
      </c>
      <c r="I108" s="5">
        <v>0</v>
      </c>
      <c r="J108" s="6"/>
      <c r="K108" s="5">
        <v>0</v>
      </c>
      <c r="M108" s="33" t="str">
        <f>IF(D108&gt;0,J108/D108*10,"")</f>
        <v/>
      </c>
      <c r="N108" s="33" t="str">
        <f>IF(F108&gt;0,K108/F108*10,"")</f>
        <v/>
      </c>
    </row>
    <row r="109" spans="1:16" s="5" customFormat="1" x14ac:dyDescent="0.2">
      <c r="A109" s="7"/>
      <c r="B109" s="2"/>
      <c r="C109" s="2"/>
      <c r="D109" s="5">
        <v>0</v>
      </c>
      <c r="F109" s="5">
        <v>0</v>
      </c>
      <c r="I109" s="5">
        <v>0</v>
      </c>
      <c r="J109" s="6"/>
      <c r="K109" s="5">
        <v>0</v>
      </c>
      <c r="M109" s="33" t="str">
        <f>IF(D109&gt;0,J109/D109*10,"")</f>
        <v/>
      </c>
      <c r="N109" s="33" t="str">
        <f>IF(F109&gt;0,K109/F109*10,"")</f>
        <v/>
      </c>
    </row>
    <row r="110" spans="1:16" s="5" customFormat="1" x14ac:dyDescent="0.2">
      <c r="A110" s="7"/>
      <c r="B110" s="2"/>
      <c r="C110" s="2"/>
      <c r="D110" s="5">
        <v>0</v>
      </c>
      <c r="F110" s="5">
        <v>0</v>
      </c>
      <c r="I110" s="5">
        <v>0</v>
      </c>
      <c r="J110" s="6"/>
      <c r="K110" s="5">
        <v>0</v>
      </c>
      <c r="M110" s="33" t="str">
        <f>IF(D110&gt;0,J110/D110*10,"")</f>
        <v/>
      </c>
      <c r="N110" s="33" t="str">
        <f>IF(F110&gt;0,K110/F110*10,"")</f>
        <v/>
      </c>
    </row>
    <row r="111" spans="1:16" s="5" customFormat="1" x14ac:dyDescent="0.2">
      <c r="A111" s="7"/>
      <c r="B111" s="2"/>
      <c r="C111" s="2"/>
      <c r="D111" s="5">
        <v>0</v>
      </c>
      <c r="F111" s="5">
        <v>0</v>
      </c>
      <c r="I111" s="5">
        <v>0</v>
      </c>
      <c r="J111" s="6"/>
      <c r="K111" s="5">
        <v>0</v>
      </c>
      <c r="M111" s="33" t="str">
        <f>IF(D111&gt;0,J111/D111*10,"")</f>
        <v/>
      </c>
      <c r="N111" s="33" t="str">
        <f>IF(F111&gt;0,K111/F111*10,"")</f>
        <v/>
      </c>
    </row>
    <row r="112" spans="1:16" s="5" customFormat="1" x14ac:dyDescent="0.2">
      <c r="A112" s="7"/>
      <c r="B112" s="2"/>
      <c r="C112" s="2"/>
      <c r="D112" s="5">
        <v>0</v>
      </c>
      <c r="F112" s="5">
        <v>0</v>
      </c>
      <c r="I112" s="5">
        <v>0</v>
      </c>
      <c r="J112" s="6"/>
      <c r="K112" s="5">
        <v>0</v>
      </c>
      <c r="M112" s="33" t="str">
        <f>IF(D112&gt;0,J112/D112*10,"")</f>
        <v/>
      </c>
      <c r="N112" s="33" t="str">
        <f>IF(F112&gt;0,K112/F112*10,"")</f>
        <v/>
      </c>
    </row>
    <row r="113" spans="1:14" s="5" customFormat="1" x14ac:dyDescent="0.2">
      <c r="A113" s="7"/>
      <c r="B113" s="2"/>
      <c r="C113" s="2"/>
      <c r="D113" s="5">
        <v>0</v>
      </c>
      <c r="F113" s="5">
        <v>0</v>
      </c>
      <c r="I113" s="5">
        <v>0</v>
      </c>
      <c r="J113" s="6"/>
      <c r="K113" s="5">
        <v>0</v>
      </c>
      <c r="M113" s="33" t="str">
        <f>IF(D113&gt;0,J113/D113*10,"")</f>
        <v/>
      </c>
      <c r="N113" s="33" t="str">
        <f>IF(F113&gt;0,K113/F113*10,"")</f>
        <v/>
      </c>
    </row>
    <row r="114" spans="1:14" s="5" customFormat="1" x14ac:dyDescent="0.2">
      <c r="A114" s="7"/>
      <c r="B114" s="2"/>
      <c r="C114" s="2"/>
      <c r="D114" s="5">
        <v>0</v>
      </c>
      <c r="F114" s="5">
        <v>0</v>
      </c>
      <c r="I114" s="5">
        <v>0</v>
      </c>
      <c r="J114" s="6"/>
      <c r="K114" s="5">
        <v>0</v>
      </c>
      <c r="M114" s="33" t="str">
        <f>IF(D114&gt;0,J114/D114*10,"")</f>
        <v/>
      </c>
      <c r="N114" s="33" t="str">
        <f>IF(F114&gt;0,K114/F114*10,"")</f>
        <v/>
      </c>
    </row>
    <row r="115" spans="1:14" s="5" customFormat="1" x14ac:dyDescent="0.2">
      <c r="A115" s="7"/>
      <c r="B115" s="2"/>
      <c r="C115" s="2"/>
      <c r="D115" s="5">
        <v>0</v>
      </c>
      <c r="F115" s="5">
        <v>0</v>
      </c>
      <c r="I115" s="5">
        <v>0</v>
      </c>
      <c r="J115" s="6"/>
      <c r="K115" s="5">
        <v>0</v>
      </c>
      <c r="M115" s="33" t="str">
        <f>IF(D115&gt;0,J115/D115*10,"")</f>
        <v/>
      </c>
      <c r="N115" s="33" t="str">
        <f>IF(F115&gt;0,K115/F115*10,"")</f>
        <v/>
      </c>
    </row>
    <row r="116" spans="1:14" s="5" customFormat="1" x14ac:dyDescent="0.2">
      <c r="A116" s="7"/>
      <c r="B116" s="2"/>
      <c r="C116" s="2"/>
      <c r="D116" s="5">
        <v>0</v>
      </c>
      <c r="F116" s="5">
        <v>0</v>
      </c>
      <c r="I116" s="5">
        <v>0</v>
      </c>
      <c r="J116" s="6"/>
      <c r="K116" s="5">
        <v>0</v>
      </c>
      <c r="M116" s="33" t="str">
        <f>IF(D116&gt;0,J116/D116*10,"")</f>
        <v/>
      </c>
      <c r="N116" s="33" t="str">
        <f>IF(F116&gt;0,K116/F116*10,"")</f>
        <v/>
      </c>
    </row>
    <row r="117" spans="1:14" s="5" customFormat="1" x14ac:dyDescent="0.2">
      <c r="A117" s="7"/>
      <c r="B117" s="2"/>
      <c r="C117" s="2"/>
      <c r="D117" s="5">
        <v>0</v>
      </c>
      <c r="F117" s="5">
        <v>0</v>
      </c>
      <c r="I117" s="5">
        <v>0</v>
      </c>
      <c r="J117" s="6"/>
      <c r="K117" s="5">
        <v>0</v>
      </c>
      <c r="M117" s="33" t="str">
        <f>IF(D117&gt;0,J117/D117*10,"")</f>
        <v/>
      </c>
      <c r="N117" s="33" t="str">
        <f>IF(F117&gt;0,K117/F117*10,"")</f>
        <v/>
      </c>
    </row>
    <row r="118" spans="1:14" s="5" customFormat="1" x14ac:dyDescent="0.2">
      <c r="A118" s="7"/>
      <c r="B118" s="2"/>
      <c r="C118" s="2"/>
      <c r="D118" s="5">
        <v>0</v>
      </c>
      <c r="F118" s="5">
        <v>0</v>
      </c>
      <c r="I118" s="5">
        <v>0</v>
      </c>
      <c r="J118" s="6"/>
      <c r="K118" s="5">
        <v>0</v>
      </c>
      <c r="M118" s="33" t="str">
        <f>IF(D118&gt;0,J118/D118*10,"")</f>
        <v/>
      </c>
      <c r="N118" s="33" t="str">
        <f>IF(F118&gt;0,K118/F118*10,"")</f>
        <v/>
      </c>
    </row>
    <row r="119" spans="1:14" s="5" customFormat="1" x14ac:dyDescent="0.2">
      <c r="A119" s="7"/>
      <c r="B119" s="2"/>
      <c r="C119" s="2"/>
      <c r="D119" s="5">
        <v>0</v>
      </c>
      <c r="F119" s="5">
        <v>0</v>
      </c>
      <c r="I119" s="5">
        <v>0</v>
      </c>
      <c r="J119" s="6"/>
      <c r="K119" s="5">
        <v>0</v>
      </c>
      <c r="M119" s="33" t="str">
        <f>IF(D119&gt;0,J119/D119*10,"")</f>
        <v/>
      </c>
      <c r="N119" s="33" t="str">
        <f>IF(F119&gt;0,K119/F119*10,"")</f>
        <v/>
      </c>
    </row>
    <row r="120" spans="1:14" s="5" customFormat="1" x14ac:dyDescent="0.2">
      <c r="A120" s="7"/>
      <c r="B120" s="2"/>
      <c r="C120" s="2"/>
      <c r="D120" s="5">
        <v>0</v>
      </c>
      <c r="F120" s="5">
        <v>0</v>
      </c>
      <c r="I120" s="5">
        <v>0</v>
      </c>
      <c r="J120" s="6"/>
      <c r="K120" s="5">
        <v>0</v>
      </c>
      <c r="M120" s="33" t="str">
        <f>IF(D120&gt;0,J120/D120*10,"")</f>
        <v/>
      </c>
      <c r="N120" s="33" t="str">
        <f>IF(F120&gt;0,K120/F120*10,"")</f>
        <v/>
      </c>
    </row>
    <row r="121" spans="1:14" s="5" customFormat="1" x14ac:dyDescent="0.2">
      <c r="A121" s="7"/>
      <c r="B121" s="2"/>
      <c r="C121" s="2"/>
      <c r="D121" s="5">
        <v>0</v>
      </c>
      <c r="F121" s="5">
        <v>0</v>
      </c>
      <c r="I121" s="5">
        <v>0</v>
      </c>
      <c r="J121" s="6"/>
      <c r="K121" s="5">
        <v>0</v>
      </c>
      <c r="M121" s="33" t="str">
        <f>IF(D121&gt;0,J121/D121*10,"")</f>
        <v/>
      </c>
      <c r="N121" s="33" t="str">
        <f>IF(F121&gt;0,K121/F121*10,"")</f>
        <v/>
      </c>
    </row>
    <row r="122" spans="1:14" s="5" customFormat="1" x14ac:dyDescent="0.2">
      <c r="A122" s="7"/>
      <c r="B122" s="2"/>
      <c r="C122" s="2"/>
      <c r="D122" s="5">
        <v>0</v>
      </c>
      <c r="F122" s="5">
        <v>0</v>
      </c>
      <c r="I122" s="5">
        <v>0</v>
      </c>
      <c r="J122" s="6"/>
      <c r="K122" s="5">
        <v>0</v>
      </c>
      <c r="M122" s="33" t="str">
        <f>IF(D122&gt;0,J122/D122*10,"")</f>
        <v/>
      </c>
      <c r="N122" s="33" t="str">
        <f>IF(F122&gt;0,K122/F122*10,"")</f>
        <v/>
      </c>
    </row>
    <row r="123" spans="1:14" s="5" customFormat="1" x14ac:dyDescent="0.2">
      <c r="A123" s="7"/>
      <c r="B123" s="2"/>
      <c r="C123" s="2"/>
      <c r="D123" s="5">
        <v>0</v>
      </c>
      <c r="F123" s="5">
        <v>0</v>
      </c>
      <c r="I123" s="5">
        <v>0</v>
      </c>
      <c r="J123" s="6"/>
      <c r="K123" s="5">
        <v>0</v>
      </c>
      <c r="M123" s="33" t="str">
        <f>IF(D123&gt;0,J123/D123*10,"")</f>
        <v/>
      </c>
      <c r="N123" s="33" t="str">
        <f>IF(F123&gt;0,K123/F123*10,"")</f>
        <v/>
      </c>
    </row>
    <row r="124" spans="1:14" s="5" customFormat="1" x14ac:dyDescent="0.2">
      <c r="A124" s="7"/>
      <c r="B124" s="2"/>
      <c r="C124" s="2"/>
      <c r="D124" s="5">
        <v>0</v>
      </c>
      <c r="F124" s="5">
        <v>0</v>
      </c>
      <c r="I124" s="5">
        <v>0</v>
      </c>
      <c r="J124" s="6"/>
      <c r="K124" s="5">
        <v>0</v>
      </c>
      <c r="M124" s="33" t="str">
        <f>IF(D124&gt;0,J124/D124*10,"")</f>
        <v/>
      </c>
      <c r="N124" s="33" t="str">
        <f>IF(F124&gt;0,K124/F124*10,"")</f>
        <v/>
      </c>
    </row>
    <row r="125" spans="1:14" s="5" customFormat="1" x14ac:dyDescent="0.2">
      <c r="A125" s="7"/>
      <c r="B125" s="2"/>
      <c r="C125" s="2"/>
      <c r="D125" s="5">
        <v>0</v>
      </c>
      <c r="F125" s="5">
        <v>0</v>
      </c>
      <c r="I125" s="5">
        <v>0</v>
      </c>
      <c r="J125" s="6"/>
      <c r="K125" s="5">
        <v>0</v>
      </c>
      <c r="M125" s="33" t="str">
        <f>IF(D125&gt;0,J125/D125*10,"")</f>
        <v/>
      </c>
      <c r="N125" s="33" t="str">
        <f>IF(F125&gt;0,K125/F125*10,"")</f>
        <v/>
      </c>
    </row>
    <row r="126" spans="1:14" s="5" customFormat="1" x14ac:dyDescent="0.2">
      <c r="A126" s="7"/>
      <c r="B126" s="2"/>
      <c r="C126" s="2"/>
      <c r="D126" s="5">
        <v>0</v>
      </c>
      <c r="F126" s="5">
        <v>0</v>
      </c>
      <c r="I126" s="5">
        <v>0</v>
      </c>
      <c r="J126" s="6"/>
      <c r="K126" s="5">
        <v>0</v>
      </c>
      <c r="M126" s="33" t="str">
        <f>IF(D126&gt;0,J126/D126*10,"")</f>
        <v/>
      </c>
      <c r="N126" s="33" t="str">
        <f>IF(F126&gt;0,K126/F126*10,"")</f>
        <v/>
      </c>
    </row>
    <row r="127" spans="1:14" s="5" customFormat="1" x14ac:dyDescent="0.2">
      <c r="A127" s="7"/>
      <c r="B127" s="2"/>
      <c r="C127" s="2"/>
      <c r="D127" s="5">
        <v>0</v>
      </c>
      <c r="F127" s="5">
        <v>0</v>
      </c>
      <c r="I127" s="5">
        <v>0</v>
      </c>
      <c r="J127" s="6"/>
      <c r="K127" s="5">
        <v>0</v>
      </c>
      <c r="M127" s="33" t="str">
        <f>IF(D127&gt;0,J127/D127*10,"")</f>
        <v/>
      </c>
      <c r="N127" s="33" t="str">
        <f>IF(F127&gt;0,K127/F127*10,"")</f>
        <v/>
      </c>
    </row>
    <row r="128" spans="1:14" s="5" customFormat="1" x14ac:dyDescent="0.2">
      <c r="A128" s="7"/>
      <c r="B128" s="2"/>
      <c r="C128" s="2"/>
      <c r="D128" s="5">
        <v>0</v>
      </c>
      <c r="F128" s="5">
        <v>0</v>
      </c>
      <c r="I128" s="5">
        <v>0</v>
      </c>
      <c r="J128" s="6"/>
      <c r="K128" s="5">
        <v>0</v>
      </c>
      <c r="M128" s="33" t="str">
        <f>IF(D128&gt;0,J128/D128*10,"")</f>
        <v/>
      </c>
      <c r="N128" s="33" t="str">
        <f>IF(F128&gt;0,K128/F128*10,"")</f>
        <v/>
      </c>
    </row>
    <row r="129" spans="1:14" s="5" customFormat="1" x14ac:dyDescent="0.2">
      <c r="A129" s="7"/>
      <c r="B129" s="2"/>
      <c r="C129" s="2"/>
      <c r="D129" s="5">
        <v>0</v>
      </c>
      <c r="F129" s="5">
        <v>0</v>
      </c>
      <c r="I129" s="5">
        <v>0</v>
      </c>
      <c r="J129" s="6"/>
      <c r="K129" s="5">
        <v>0</v>
      </c>
      <c r="M129" s="33" t="str">
        <f>IF(D129&gt;0,J129/D129*10,"")</f>
        <v/>
      </c>
      <c r="N129" s="33" t="str">
        <f>IF(F129&gt;0,K129/F129*10,"")</f>
        <v/>
      </c>
    </row>
    <row r="130" spans="1:14" s="5" customFormat="1" x14ac:dyDescent="0.2">
      <c r="A130" s="7"/>
      <c r="B130" s="2"/>
      <c r="C130" s="2"/>
      <c r="D130" s="5">
        <v>0</v>
      </c>
      <c r="F130" s="5">
        <v>0</v>
      </c>
      <c r="I130" s="5">
        <v>0</v>
      </c>
      <c r="J130" s="6"/>
      <c r="K130" s="5">
        <v>0</v>
      </c>
      <c r="M130" s="33" t="str">
        <f>IF(D130&gt;0,J130/D130*10,"")</f>
        <v/>
      </c>
      <c r="N130" s="33" t="str">
        <f>IF(F130&gt;0,K130/F130*10,"")</f>
        <v/>
      </c>
    </row>
    <row r="131" spans="1:14" s="5" customFormat="1" x14ac:dyDescent="0.2">
      <c r="A131" s="7"/>
      <c r="B131" s="2"/>
      <c r="C131" s="2"/>
      <c r="D131" s="5">
        <v>0</v>
      </c>
      <c r="F131" s="5">
        <v>0</v>
      </c>
      <c r="I131" s="5">
        <v>0</v>
      </c>
      <c r="J131" s="6"/>
      <c r="K131" s="5">
        <v>0</v>
      </c>
      <c r="M131" s="33" t="str">
        <f>IF(D131&gt;0,J131/D131*10,"")</f>
        <v/>
      </c>
      <c r="N131" s="33" t="str">
        <f>IF(F131&gt;0,K131/F131*10,"")</f>
        <v/>
      </c>
    </row>
    <row r="132" spans="1:14" s="5" customFormat="1" x14ac:dyDescent="0.2">
      <c r="A132" s="7"/>
      <c r="B132" s="2"/>
      <c r="C132" s="2"/>
      <c r="D132" s="5">
        <v>0</v>
      </c>
      <c r="F132" s="5">
        <v>0</v>
      </c>
      <c r="I132" s="5">
        <v>0</v>
      </c>
      <c r="J132" s="6"/>
      <c r="K132" s="5">
        <v>0</v>
      </c>
      <c r="M132" s="33" t="str">
        <f>IF(D132&gt;0,J132/D132*10,"")</f>
        <v/>
      </c>
      <c r="N132" s="33" t="str">
        <f>IF(F132&gt;0,K132/F132*10,"")</f>
        <v/>
      </c>
    </row>
    <row r="133" spans="1:14" s="5" customFormat="1" x14ac:dyDescent="0.2">
      <c r="A133" s="7"/>
      <c r="B133" s="2"/>
      <c r="C133" s="2"/>
      <c r="D133" s="5">
        <v>0</v>
      </c>
      <c r="F133" s="5">
        <v>0</v>
      </c>
      <c r="I133" s="5">
        <v>0</v>
      </c>
      <c r="J133" s="6"/>
      <c r="K133" s="5">
        <v>0</v>
      </c>
      <c r="M133" s="33" t="str">
        <f>IF(D133&gt;0,J133/D133*10,"")</f>
        <v/>
      </c>
      <c r="N133" s="33" t="str">
        <f>IF(F133&gt;0,K133/F133*10,"")</f>
        <v/>
      </c>
    </row>
    <row r="134" spans="1:14" s="6" customFormat="1" x14ac:dyDescent="0.2">
      <c r="A134" s="7"/>
      <c r="B134" s="4"/>
      <c r="C134" s="4"/>
      <c r="D134" s="6">
        <v>0</v>
      </c>
      <c r="F134" s="6">
        <v>0</v>
      </c>
      <c r="I134" s="6">
        <v>0</v>
      </c>
      <c r="K134" s="6">
        <v>0</v>
      </c>
      <c r="M134" s="33" t="str">
        <f>IF(D134&gt;0,J134/D134*10,"")</f>
        <v/>
      </c>
      <c r="N134" s="33" t="str">
        <f>IF(F134&gt;0,K134/F134*10,"")</f>
        <v/>
      </c>
    </row>
    <row r="135" spans="1:14" s="6" customFormat="1" x14ac:dyDescent="0.2">
      <c r="A135" s="7"/>
      <c r="B135" s="4"/>
      <c r="C135" s="4"/>
      <c r="D135" s="6">
        <v>0</v>
      </c>
      <c r="F135" s="6">
        <v>0</v>
      </c>
      <c r="I135" s="6">
        <v>0</v>
      </c>
      <c r="K135" s="6">
        <v>0</v>
      </c>
      <c r="M135" s="33" t="str">
        <f>IF(D135&gt;0,J135/D135*10,"")</f>
        <v/>
      </c>
      <c r="N135" s="33" t="str">
        <f>IF(F135&gt;0,K135/F135*10,"")</f>
        <v/>
      </c>
    </row>
    <row r="136" spans="1:14" s="6" customFormat="1" x14ac:dyDescent="0.2">
      <c r="A136" s="7"/>
      <c r="B136" s="4"/>
      <c r="C136" s="4"/>
      <c r="D136" s="6">
        <v>0</v>
      </c>
      <c r="F136" s="6">
        <v>0</v>
      </c>
      <c r="I136" s="6">
        <v>0</v>
      </c>
      <c r="K136" s="6">
        <v>0</v>
      </c>
      <c r="M136" s="33" t="str">
        <f>IF(D136&gt;0,J136/D136*10,"")</f>
        <v/>
      </c>
      <c r="N136" s="33" t="str">
        <f>IF(F136&gt;0,K136/F136*10,"")</f>
        <v/>
      </c>
    </row>
    <row r="137" spans="1:14" s="6" customFormat="1" x14ac:dyDescent="0.2">
      <c r="A137" s="7"/>
      <c r="B137" s="4"/>
      <c r="C137" s="4"/>
      <c r="D137" s="6">
        <v>0</v>
      </c>
      <c r="F137" s="6">
        <v>0</v>
      </c>
      <c r="I137" s="6">
        <v>0</v>
      </c>
      <c r="K137" s="6">
        <v>0</v>
      </c>
      <c r="M137" s="33" t="str">
        <f>IF(D137&gt;0,J137/D137*10,"")</f>
        <v/>
      </c>
      <c r="N137" s="33" t="str">
        <f>IF(F137&gt;0,K137/F137*10,"")</f>
        <v/>
      </c>
    </row>
    <row r="138" spans="1:14" s="6" customFormat="1" x14ac:dyDescent="0.2">
      <c r="A138" s="7"/>
      <c r="B138" s="4"/>
      <c r="C138" s="4"/>
      <c r="D138" s="178">
        <v>0</v>
      </c>
      <c r="E138" s="178"/>
      <c r="F138" s="6">
        <v>0</v>
      </c>
      <c r="I138" s="6">
        <v>0</v>
      </c>
      <c r="K138" s="6">
        <v>0</v>
      </c>
      <c r="M138" s="33" t="str">
        <f>IF(D138&gt;0,J138/D138*10,"")</f>
        <v/>
      </c>
      <c r="N138" s="33" t="str">
        <f>IF(F138&gt;0,K138/F138*10,"")</f>
        <v/>
      </c>
    </row>
    <row r="139" spans="1:14" s="6" customFormat="1" ht="15.75" x14ac:dyDescent="0.25">
      <c r="A139" s="7"/>
      <c r="B139" s="15"/>
      <c r="C139" s="15"/>
      <c r="D139" s="6">
        <v>0</v>
      </c>
      <c r="F139" s="6">
        <v>0</v>
      </c>
      <c r="I139" s="6">
        <v>0</v>
      </c>
      <c r="K139" s="6">
        <v>0</v>
      </c>
      <c r="M139" s="33" t="str">
        <f>IF(D139&gt;0,J139/D139*10,"")</f>
        <v/>
      </c>
      <c r="N139" s="33" t="str">
        <f>IF(F139&gt;0,K139/F139*10,"")</f>
        <v/>
      </c>
    </row>
    <row r="140" spans="1:14" s="6" customFormat="1" x14ac:dyDescent="0.2">
      <c r="A140" s="7"/>
      <c r="B140" s="4"/>
      <c r="C140" s="4"/>
      <c r="D140" s="178">
        <v>0</v>
      </c>
      <c r="E140" s="178"/>
      <c r="F140" s="6">
        <v>0</v>
      </c>
      <c r="I140" s="6">
        <v>0</v>
      </c>
      <c r="K140" s="6">
        <v>0</v>
      </c>
      <c r="M140" s="33" t="str">
        <f>IF(D140&gt;0,J140/D140*10,"")</f>
        <v/>
      </c>
      <c r="N140" s="33" t="str">
        <f>IF(F140&gt;0,K140/F140*10,"")</f>
        <v/>
      </c>
    </row>
    <row r="141" spans="1:14" s="6" customFormat="1" x14ac:dyDescent="0.2">
      <c r="A141" s="7"/>
      <c r="B141" s="4"/>
      <c r="C141" s="4"/>
      <c r="D141" s="6">
        <v>0</v>
      </c>
      <c r="F141" s="6">
        <v>0</v>
      </c>
      <c r="I141" s="6">
        <v>0</v>
      </c>
      <c r="K141" s="6">
        <v>0</v>
      </c>
      <c r="M141" s="33" t="str">
        <f>IF(D141&gt;0,J141/D141*10,"")</f>
        <v/>
      </c>
      <c r="N141" s="33" t="str">
        <f>IF(F141&gt;0,K141/F141*10,"")</f>
        <v/>
      </c>
    </row>
    <row r="142" spans="1:14" s="6" customFormat="1" x14ac:dyDescent="0.2">
      <c r="A142" s="7"/>
      <c r="B142" s="4"/>
      <c r="C142" s="4"/>
      <c r="D142" s="6">
        <v>0</v>
      </c>
      <c r="F142" s="6">
        <v>0</v>
      </c>
      <c r="I142" s="6">
        <v>0</v>
      </c>
      <c r="K142" s="6">
        <v>0</v>
      </c>
      <c r="M142" s="33" t="str">
        <f>IF(D142&gt;0,J142/D142*10,"")</f>
        <v/>
      </c>
      <c r="N142" s="33" t="str">
        <f>IF(F142&gt;0,K142/F142*10,"")</f>
        <v/>
      </c>
    </row>
    <row r="143" spans="1:14" s="6" customFormat="1" x14ac:dyDescent="0.2">
      <c r="A143" s="7"/>
      <c r="B143" s="4"/>
      <c r="C143" s="4"/>
      <c r="D143" s="6">
        <v>0</v>
      </c>
      <c r="F143" s="6">
        <v>0</v>
      </c>
      <c r="I143" s="6">
        <v>0</v>
      </c>
      <c r="K143" s="6">
        <v>0</v>
      </c>
      <c r="M143" s="33" t="str">
        <f>IF(D143&gt;0,J143/D143*10,"")</f>
        <v/>
      </c>
      <c r="N143" s="33" t="str">
        <f>IF(F143&gt;0,K143/F143*10,"")</f>
        <v/>
      </c>
    </row>
    <row r="144" spans="1:14" s="6" customFormat="1" x14ac:dyDescent="0.2">
      <c r="A144" s="7"/>
      <c r="B144" s="4"/>
      <c r="C144" s="4"/>
      <c r="D144" s="6">
        <v>0</v>
      </c>
      <c r="F144" s="6">
        <v>0</v>
      </c>
      <c r="I144" s="6">
        <v>0</v>
      </c>
      <c r="K144" s="6">
        <v>0</v>
      </c>
      <c r="M144" s="33" t="str">
        <f>IF(D144&gt;0,J144/D144*10,"")</f>
        <v/>
      </c>
      <c r="N144" s="33" t="str">
        <f>IF(F144&gt;0,K144/F144*10,"")</f>
        <v/>
      </c>
    </row>
    <row r="145" spans="1:14" s="6" customFormat="1" x14ac:dyDescent="0.2">
      <c r="A145" s="7"/>
      <c r="B145" s="4"/>
      <c r="C145" s="4"/>
      <c r="D145" s="6">
        <v>0</v>
      </c>
      <c r="F145" s="6">
        <v>0</v>
      </c>
      <c r="I145" s="6">
        <v>0</v>
      </c>
      <c r="K145" s="6">
        <v>0</v>
      </c>
      <c r="M145" s="33" t="str">
        <f>IF(D145&gt;0,J145/D145*10,"")</f>
        <v/>
      </c>
      <c r="N145" s="33" t="str">
        <f>IF(F145&gt;0,K145/F145*10,"")</f>
        <v/>
      </c>
    </row>
    <row r="146" spans="1:14" s="6" customFormat="1" x14ac:dyDescent="0.2">
      <c r="A146" s="7"/>
      <c r="B146" s="4"/>
      <c r="C146" s="4"/>
      <c r="D146" s="6">
        <v>0</v>
      </c>
      <c r="F146" s="6">
        <v>0</v>
      </c>
      <c r="I146" s="6">
        <v>0</v>
      </c>
      <c r="K146" s="6">
        <v>0</v>
      </c>
      <c r="M146" s="33" t="str">
        <f>IF(D146&gt;0,J146/D146*10,"")</f>
        <v/>
      </c>
      <c r="N146" s="33" t="str">
        <f>IF(F146&gt;0,K146/F146*10,"")</f>
        <v/>
      </c>
    </row>
    <row r="147" spans="1:14" s="6" customFormat="1" x14ac:dyDescent="0.2">
      <c r="A147" s="7"/>
      <c r="B147" s="4"/>
      <c r="C147" s="4"/>
      <c r="D147" s="6">
        <v>0</v>
      </c>
      <c r="F147" s="6">
        <v>0</v>
      </c>
      <c r="I147" s="6">
        <v>0</v>
      </c>
      <c r="K147" s="6">
        <v>0</v>
      </c>
      <c r="M147" s="33" t="str">
        <f>IF(D147&gt;0,J147/D147*10,"")</f>
        <v/>
      </c>
      <c r="N147" s="33" t="str">
        <f>IF(F147&gt;0,K147/F147*10,"")</f>
        <v/>
      </c>
    </row>
    <row r="148" spans="1:14" s="6" customFormat="1" x14ac:dyDescent="0.2">
      <c r="A148" s="7"/>
      <c r="B148" s="4"/>
      <c r="C148" s="4"/>
      <c r="D148" s="6">
        <v>0</v>
      </c>
      <c r="F148" s="6">
        <v>0</v>
      </c>
      <c r="I148" s="6">
        <v>0</v>
      </c>
      <c r="K148" s="6">
        <v>0</v>
      </c>
      <c r="M148" s="33" t="str">
        <f>IF(D148&gt;0,J148/D148*10,"")</f>
        <v/>
      </c>
      <c r="N148" s="33" t="str">
        <f>IF(F148&gt;0,K148/F148*10,"")</f>
        <v/>
      </c>
    </row>
    <row r="149" spans="1:14" s="6" customFormat="1" x14ac:dyDescent="0.2">
      <c r="A149" s="7"/>
      <c r="B149" s="4"/>
      <c r="C149" s="4"/>
      <c r="D149" s="6">
        <v>0</v>
      </c>
      <c r="F149" s="6">
        <v>0</v>
      </c>
      <c r="I149" s="6">
        <v>0</v>
      </c>
      <c r="K149" s="6">
        <v>0</v>
      </c>
      <c r="M149" s="33" t="str">
        <f>IF(D149&gt;0,J149/D149*10,"")</f>
        <v/>
      </c>
      <c r="N149" s="33" t="str">
        <f>IF(F149&gt;0,K149/F149*10,"")</f>
        <v/>
      </c>
    </row>
    <row r="150" spans="1:14" s="6" customFormat="1" x14ac:dyDescent="0.2">
      <c r="A150" s="7"/>
      <c r="B150" s="4"/>
      <c r="C150" s="4"/>
      <c r="D150" s="6">
        <v>0</v>
      </c>
      <c r="F150" s="6">
        <v>0</v>
      </c>
      <c r="I150" s="6">
        <v>0</v>
      </c>
      <c r="K150" s="6">
        <v>0</v>
      </c>
      <c r="M150" s="33" t="str">
        <f>IF(D150&gt;0,J150/D150*10,"")</f>
        <v/>
      </c>
      <c r="N150" s="33" t="str">
        <f>IF(F150&gt;0,K150/F150*10,"")</f>
        <v/>
      </c>
    </row>
    <row r="151" spans="1:14" s="6" customFormat="1" x14ac:dyDescent="0.2">
      <c r="A151" s="7"/>
      <c r="B151" s="4"/>
      <c r="C151" s="4"/>
      <c r="D151" s="6">
        <v>0</v>
      </c>
      <c r="F151" s="6">
        <v>0</v>
      </c>
      <c r="I151" s="6">
        <v>0</v>
      </c>
      <c r="K151" s="6">
        <v>0</v>
      </c>
      <c r="M151" s="33" t="str">
        <f>IF(D151&gt;0,J151/D151*10,"")</f>
        <v/>
      </c>
      <c r="N151" s="33" t="str">
        <f>IF(F151&gt;0,K151/F151*10,"")</f>
        <v/>
      </c>
    </row>
    <row r="152" spans="1:14" s="6" customFormat="1" x14ac:dyDescent="0.2">
      <c r="A152" s="7"/>
      <c r="B152" s="4"/>
      <c r="C152" s="4"/>
      <c r="D152" s="6">
        <v>0</v>
      </c>
      <c r="F152" s="6">
        <v>0</v>
      </c>
      <c r="I152" s="6">
        <v>0</v>
      </c>
      <c r="K152" s="6">
        <v>0</v>
      </c>
      <c r="M152" s="33" t="str">
        <f>IF(D152&gt;0,J152/D152*10,"")</f>
        <v/>
      </c>
      <c r="N152" s="33" t="str">
        <f>IF(F152&gt;0,K152/F152*10,"")</f>
        <v/>
      </c>
    </row>
    <row r="153" spans="1:14" s="6" customFormat="1" x14ac:dyDescent="0.2">
      <c r="A153" s="7"/>
      <c r="B153" s="4"/>
      <c r="C153" s="4"/>
      <c r="D153" s="6">
        <v>0</v>
      </c>
      <c r="F153" s="6">
        <v>0</v>
      </c>
      <c r="I153" s="6">
        <v>0</v>
      </c>
      <c r="K153" s="6">
        <v>0</v>
      </c>
      <c r="M153" s="33" t="str">
        <f>IF(D153&gt;0,J153/D153*10,"")</f>
        <v/>
      </c>
      <c r="N153" s="33" t="str">
        <f>IF(F153&gt;0,K153/F153*10,"")</f>
        <v/>
      </c>
    </row>
    <row r="154" spans="1:14" s="6" customFormat="1" x14ac:dyDescent="0.2">
      <c r="A154" s="7"/>
      <c r="B154" s="4"/>
      <c r="C154" s="4"/>
      <c r="D154" s="6">
        <v>0</v>
      </c>
      <c r="F154" s="6">
        <v>0</v>
      </c>
      <c r="I154" s="6">
        <v>0</v>
      </c>
      <c r="K154" s="6">
        <v>0</v>
      </c>
      <c r="M154" s="33" t="str">
        <f>IF(D154&gt;0,J154/D154*10,"")</f>
        <v/>
      </c>
      <c r="N154" s="33" t="str">
        <f>IF(F154&gt;0,K154/F154*10,"")</f>
        <v/>
      </c>
    </row>
    <row r="155" spans="1:14" s="6" customFormat="1" x14ac:dyDescent="0.2">
      <c r="A155" s="7"/>
      <c r="B155" s="4"/>
      <c r="C155" s="4"/>
      <c r="D155" s="6">
        <v>0</v>
      </c>
      <c r="F155" s="6">
        <v>0</v>
      </c>
      <c r="I155" s="6">
        <v>0</v>
      </c>
      <c r="K155" s="6">
        <v>0</v>
      </c>
      <c r="M155" s="33" t="str">
        <f>IF(D155&gt;0,J155/D155*10,"")</f>
        <v/>
      </c>
      <c r="N155" s="33" t="str">
        <f>IF(F155&gt;0,K155/F155*10,"")</f>
        <v/>
      </c>
    </row>
    <row r="156" spans="1:14" s="6" customFormat="1" x14ac:dyDescent="0.2">
      <c r="A156" s="7"/>
      <c r="B156" s="4"/>
      <c r="C156" s="4"/>
      <c r="D156" s="6">
        <v>0</v>
      </c>
      <c r="F156" s="6">
        <v>0</v>
      </c>
      <c r="I156" s="6">
        <v>0</v>
      </c>
      <c r="K156" s="6">
        <v>0</v>
      </c>
      <c r="M156" s="33" t="str">
        <f>IF(D156&gt;0,J156/D156*10,"")</f>
        <v/>
      </c>
      <c r="N156" s="33" t="str">
        <f>IF(F156&gt;0,K156/F156*10,"")</f>
        <v/>
      </c>
    </row>
    <row r="157" spans="1:14" s="6" customFormat="1" x14ac:dyDescent="0.2">
      <c r="A157" s="7"/>
      <c r="B157" s="4"/>
      <c r="C157" s="4"/>
      <c r="D157" s="6">
        <v>0</v>
      </c>
      <c r="F157" s="6">
        <v>0</v>
      </c>
      <c r="I157" s="6">
        <v>0</v>
      </c>
      <c r="K157" s="6">
        <v>0</v>
      </c>
      <c r="M157" s="33" t="str">
        <f>IF(D157&gt;0,J157/D157*10,"")</f>
        <v/>
      </c>
      <c r="N157" s="33" t="str">
        <f>IF(F157&gt;0,K157/F157*10,"")</f>
        <v/>
      </c>
    </row>
    <row r="158" spans="1:14" s="6" customFormat="1" x14ac:dyDescent="0.2">
      <c r="A158" s="7"/>
      <c r="B158" s="4"/>
      <c r="C158" s="4"/>
      <c r="D158" s="6">
        <v>0</v>
      </c>
      <c r="F158" s="6">
        <v>0</v>
      </c>
      <c r="I158" s="6">
        <v>0</v>
      </c>
      <c r="K158" s="6">
        <v>0</v>
      </c>
      <c r="M158" s="33" t="str">
        <f>IF(D158&gt;0,J158/D158*10,"")</f>
        <v/>
      </c>
      <c r="N158" s="33" t="str">
        <f>IF(F158&gt;0,K158/F158*10,"")</f>
        <v/>
      </c>
    </row>
    <row r="159" spans="1:14" s="6" customFormat="1" x14ac:dyDescent="0.2">
      <c r="A159" s="7"/>
      <c r="B159" s="4"/>
      <c r="C159" s="4"/>
      <c r="D159" s="6">
        <v>0</v>
      </c>
      <c r="F159" s="6">
        <v>0</v>
      </c>
      <c r="I159" s="6">
        <v>0</v>
      </c>
      <c r="K159" s="6">
        <v>0</v>
      </c>
      <c r="M159" s="33" t="str">
        <f>IF(D159&gt;0,J159/D159*10,"")</f>
        <v/>
      </c>
      <c r="N159" s="33" t="str">
        <f>IF(F159&gt;0,K159/F159*10,"")</f>
        <v/>
      </c>
    </row>
    <row r="160" spans="1:14" s="6" customFormat="1" x14ac:dyDescent="0.2">
      <c r="A160" s="7"/>
      <c r="B160" s="4"/>
      <c r="C160" s="4"/>
      <c r="D160" s="6">
        <v>0</v>
      </c>
      <c r="F160" s="6">
        <v>0</v>
      </c>
      <c r="I160" s="6">
        <v>0</v>
      </c>
      <c r="K160" s="6">
        <v>0</v>
      </c>
      <c r="M160" s="33" t="str">
        <f>IF(D160&gt;0,J160/D160*10,"")</f>
        <v/>
      </c>
      <c r="N160" s="33" t="str">
        <f>IF(F160&gt;0,K160/F160*10,"")</f>
        <v/>
      </c>
    </row>
    <row r="161" spans="1:14" s="6" customFormat="1" x14ac:dyDescent="0.2">
      <c r="A161" s="7"/>
      <c r="B161" s="4"/>
      <c r="C161" s="4"/>
      <c r="D161" s="6">
        <v>0</v>
      </c>
      <c r="F161" s="6">
        <v>0</v>
      </c>
      <c r="I161" s="6">
        <v>0</v>
      </c>
      <c r="K161" s="6">
        <v>0</v>
      </c>
      <c r="M161" s="33" t="str">
        <f>IF(D161&gt;0,J161/D161*10,"")</f>
        <v/>
      </c>
      <c r="N161" s="33" t="str">
        <f>IF(F161&gt;0,K161/F161*10,"")</f>
        <v/>
      </c>
    </row>
    <row r="162" spans="1:14" s="6" customFormat="1" x14ac:dyDescent="0.2">
      <c r="A162" s="7"/>
      <c r="B162" s="4"/>
      <c r="C162" s="4"/>
      <c r="D162" s="6">
        <v>0</v>
      </c>
      <c r="F162" s="6">
        <v>0</v>
      </c>
      <c r="I162" s="6">
        <v>0</v>
      </c>
      <c r="K162" s="6">
        <v>0</v>
      </c>
      <c r="M162" s="33" t="str">
        <f>IF(D162&gt;0,J162/D162*10,"")</f>
        <v/>
      </c>
      <c r="N162" s="33" t="str">
        <f>IF(F162&gt;0,K162/F162*10,"")</f>
        <v/>
      </c>
    </row>
    <row r="163" spans="1:14" s="6" customFormat="1" x14ac:dyDescent="0.2">
      <c r="A163" s="7"/>
      <c r="B163" s="4"/>
      <c r="C163" s="4"/>
      <c r="D163" s="6">
        <v>0</v>
      </c>
      <c r="F163" s="6">
        <v>0</v>
      </c>
      <c r="I163" s="6">
        <v>0</v>
      </c>
      <c r="K163" s="6">
        <v>0</v>
      </c>
      <c r="M163" s="33" t="str">
        <f>IF(D163&gt;0,J163/D163*10,"")</f>
        <v/>
      </c>
      <c r="N163" s="33" t="str">
        <f>IF(F163&gt;0,K163/F163*10,"")</f>
        <v/>
      </c>
    </row>
    <row r="164" spans="1:14" s="6" customFormat="1" x14ac:dyDescent="0.2">
      <c r="A164" s="7"/>
      <c r="B164" s="4"/>
      <c r="C164" s="4"/>
      <c r="D164" s="6">
        <v>0</v>
      </c>
      <c r="F164" s="6">
        <v>0</v>
      </c>
      <c r="I164" s="6">
        <v>0</v>
      </c>
      <c r="K164" s="6">
        <v>0</v>
      </c>
      <c r="M164" s="33" t="str">
        <f>IF(D164&gt;0,J164/D164*10,"")</f>
        <v/>
      </c>
      <c r="N164" s="33" t="str">
        <f>IF(F164&gt;0,K164/F164*10,"")</f>
        <v/>
      </c>
    </row>
    <row r="165" spans="1:14" s="6" customFormat="1" x14ac:dyDescent="0.2">
      <c r="A165" s="7"/>
      <c r="B165" s="4"/>
      <c r="C165" s="4"/>
    </row>
    <row r="166" spans="1:14" s="6" customFormat="1" x14ac:dyDescent="0.2">
      <c r="A166" s="7"/>
      <c r="B166" s="4"/>
      <c r="C166" s="4"/>
    </row>
    <row r="167" spans="1:14" s="6" customFormat="1" x14ac:dyDescent="0.2">
      <c r="A167" s="7"/>
      <c r="B167" s="4"/>
      <c r="C167" s="4"/>
    </row>
    <row r="168" spans="1:14" s="6" customFormat="1" x14ac:dyDescent="0.2">
      <c r="A168" s="7"/>
      <c r="B168" s="4"/>
      <c r="C168" s="4"/>
    </row>
    <row r="169" spans="1:14" s="6" customFormat="1" x14ac:dyDescent="0.2">
      <c r="A169" s="7"/>
      <c r="B169" s="4"/>
      <c r="C169" s="4"/>
    </row>
    <row r="170" spans="1:14" s="6" customFormat="1" x14ac:dyDescent="0.2">
      <c r="A170" s="7"/>
      <c r="B170" s="4"/>
      <c r="C170" s="4"/>
    </row>
    <row r="171" spans="1:14" s="6" customFormat="1" x14ac:dyDescent="0.2">
      <c r="A171" s="7"/>
      <c r="B171" s="4"/>
      <c r="C171" s="4"/>
    </row>
    <row r="172" spans="1:14" s="6" customFormat="1" x14ac:dyDescent="0.2">
      <c r="A172" s="7"/>
      <c r="B172" s="4"/>
      <c r="C172" s="4"/>
    </row>
    <row r="173" spans="1:14" s="6" customFormat="1" x14ac:dyDescent="0.2">
      <c r="A173" s="7"/>
      <c r="B173" s="4"/>
      <c r="C173" s="4"/>
    </row>
    <row r="174" spans="1:14" s="6" customFormat="1" x14ac:dyDescent="0.2">
      <c r="A174" s="7"/>
      <c r="B174" s="4"/>
      <c r="C174" s="4"/>
    </row>
    <row r="175" spans="1:14" s="6" customFormat="1" x14ac:dyDescent="0.2">
      <c r="A175" s="7"/>
      <c r="B175" s="4"/>
      <c r="C175" s="4"/>
    </row>
    <row r="176" spans="1:14" s="6" customFormat="1" x14ac:dyDescent="0.2">
      <c r="A176" s="7"/>
      <c r="B176" s="4"/>
      <c r="C176" s="4"/>
    </row>
    <row r="177" spans="1:3" s="6" customFormat="1" x14ac:dyDescent="0.2">
      <c r="A177" s="7"/>
      <c r="B177" s="4"/>
      <c r="C177" s="4"/>
    </row>
    <row r="178" spans="1:3" s="6" customFormat="1" x14ac:dyDescent="0.2">
      <c r="A178" s="7"/>
      <c r="B178" s="4"/>
      <c r="C178" s="4"/>
    </row>
    <row r="179" spans="1:3" s="6" customFormat="1" x14ac:dyDescent="0.2">
      <c r="A179" s="7"/>
      <c r="B179" s="4"/>
      <c r="C179" s="4"/>
    </row>
    <row r="180" spans="1:3" s="6" customFormat="1" x14ac:dyDescent="0.2">
      <c r="A180" s="7"/>
      <c r="B180" s="4"/>
      <c r="C180" s="4"/>
    </row>
    <row r="181" spans="1:3" s="6" customFormat="1" x14ac:dyDescent="0.2">
      <c r="A181" s="7"/>
      <c r="B181" s="4"/>
      <c r="C181" s="4"/>
    </row>
    <row r="182" spans="1:3" s="6" customFormat="1" x14ac:dyDescent="0.2">
      <c r="A182" s="7"/>
      <c r="B182" s="4"/>
      <c r="C182" s="4"/>
    </row>
    <row r="183" spans="1:3" s="6" customFormat="1" x14ac:dyDescent="0.2">
      <c r="A183" s="7"/>
      <c r="B183" s="4"/>
      <c r="C183" s="4"/>
    </row>
    <row r="184" spans="1:3" s="6" customFormat="1" x14ac:dyDescent="0.2">
      <c r="A184" s="7"/>
      <c r="B184" s="4"/>
      <c r="C184" s="4"/>
    </row>
    <row r="185" spans="1:3" s="6" customFormat="1" x14ac:dyDescent="0.2">
      <c r="A185" s="7"/>
      <c r="B185" s="4"/>
      <c r="C185" s="4"/>
    </row>
    <row r="186" spans="1:3" s="6" customFormat="1" x14ac:dyDescent="0.2">
      <c r="A186" s="7"/>
      <c r="B186" s="4"/>
      <c r="C186" s="4"/>
    </row>
    <row r="187" spans="1:3" s="6" customFormat="1" x14ac:dyDescent="0.2">
      <c r="A187" s="7"/>
      <c r="B187" s="4"/>
      <c r="C187" s="4"/>
    </row>
    <row r="188" spans="1:3" s="6" customFormat="1" x14ac:dyDescent="0.2">
      <c r="A188" s="7"/>
      <c r="B188" s="4"/>
      <c r="C188" s="4"/>
    </row>
    <row r="189" spans="1:3" s="6" customFormat="1" x14ac:dyDescent="0.2">
      <c r="A189" s="7"/>
      <c r="B189" s="4"/>
      <c r="C189" s="4"/>
    </row>
    <row r="190" spans="1:3" s="6" customFormat="1" x14ac:dyDescent="0.2">
      <c r="A190" s="7"/>
      <c r="B190" s="4"/>
      <c r="C190" s="4"/>
    </row>
    <row r="191" spans="1:3" s="6" customFormat="1" x14ac:dyDescent="0.2">
      <c r="A191" s="7"/>
      <c r="B191" s="4"/>
      <c r="C191" s="4"/>
    </row>
    <row r="192" spans="1:3" s="6" customFormat="1" x14ac:dyDescent="0.2">
      <c r="A192" s="7"/>
      <c r="B192" s="4"/>
      <c r="C192" s="4"/>
    </row>
    <row r="193" spans="1:3" s="6" customFormat="1" x14ac:dyDescent="0.2">
      <c r="A193" s="7"/>
      <c r="B193" s="4"/>
      <c r="C193" s="4"/>
    </row>
    <row r="194" spans="1:3" s="6" customFormat="1" x14ac:dyDescent="0.2">
      <c r="A194" s="7"/>
      <c r="B194" s="4"/>
      <c r="C194" s="4"/>
    </row>
    <row r="195" spans="1:3" s="6" customFormat="1" x14ac:dyDescent="0.2">
      <c r="A195" s="7"/>
      <c r="B195" s="4"/>
      <c r="C195" s="4"/>
    </row>
    <row r="196" spans="1:3" s="6" customFormat="1" x14ac:dyDescent="0.2">
      <c r="A196" s="7"/>
      <c r="B196" s="4"/>
      <c r="C196" s="4"/>
    </row>
    <row r="197" spans="1:3" s="6" customFormat="1" x14ac:dyDescent="0.2">
      <c r="A197" s="7"/>
      <c r="B197" s="4"/>
      <c r="C197" s="4"/>
    </row>
    <row r="198" spans="1:3" s="6" customFormat="1" x14ac:dyDescent="0.2">
      <c r="A198" s="7"/>
      <c r="B198" s="4"/>
      <c r="C198" s="4"/>
    </row>
    <row r="199" spans="1:3" s="6" customFormat="1" x14ac:dyDescent="0.2">
      <c r="A199" s="7"/>
      <c r="B199" s="4"/>
      <c r="C199" s="4"/>
    </row>
    <row r="200" spans="1:3" s="6" customFormat="1" x14ac:dyDescent="0.2">
      <c r="A200" s="7"/>
      <c r="B200" s="4"/>
      <c r="C200" s="4"/>
    </row>
    <row r="201" spans="1:3" s="6" customFormat="1" x14ac:dyDescent="0.2">
      <c r="A201" s="7"/>
      <c r="B201" s="4"/>
      <c r="C201" s="4"/>
    </row>
    <row r="202" spans="1:3" s="6" customFormat="1" x14ac:dyDescent="0.2">
      <c r="A202" s="7"/>
      <c r="B202" s="4"/>
      <c r="C202" s="4"/>
    </row>
    <row r="203" spans="1:3" s="6" customFormat="1" x14ac:dyDescent="0.2">
      <c r="A203" s="7"/>
      <c r="B203" s="4"/>
      <c r="C203" s="4"/>
    </row>
    <row r="204" spans="1:3" s="6" customFormat="1" x14ac:dyDescent="0.2">
      <c r="A204" s="7"/>
      <c r="B204" s="4"/>
      <c r="C204" s="4"/>
    </row>
    <row r="205" spans="1:3" s="6" customFormat="1" x14ac:dyDescent="0.2">
      <c r="A205" s="7"/>
      <c r="B205" s="4"/>
      <c r="C205" s="4"/>
    </row>
    <row r="206" spans="1:3" s="6" customFormat="1" x14ac:dyDescent="0.2">
      <c r="A206" s="7"/>
      <c r="B206" s="4"/>
      <c r="C206" s="4"/>
    </row>
    <row r="207" spans="1:3" s="6" customFormat="1" x14ac:dyDescent="0.2">
      <c r="A207" s="7"/>
      <c r="B207" s="4"/>
      <c r="C207" s="4"/>
    </row>
    <row r="208" spans="1:3" s="6" customFormat="1" ht="0.75" customHeight="1" x14ac:dyDescent="0.2">
      <c r="A208" s="7"/>
      <c r="B208" s="4"/>
      <c r="C208" s="4"/>
    </row>
    <row r="209" spans="1:3" s="6" customFormat="1" x14ac:dyDescent="0.2">
      <c r="A209" s="7"/>
      <c r="B209" s="4"/>
      <c r="C209" s="4"/>
    </row>
    <row r="210" spans="1:3" s="6" customFormat="1" x14ac:dyDescent="0.2">
      <c r="A210" s="7"/>
      <c r="B210" s="4"/>
      <c r="C210" s="4"/>
    </row>
    <row r="211" spans="1:3" s="6" customFormat="1" x14ac:dyDescent="0.2">
      <c r="A211" s="7"/>
      <c r="B211" s="4"/>
      <c r="C211" s="4"/>
    </row>
    <row r="212" spans="1:3" s="6" customFormat="1" x14ac:dyDescent="0.2">
      <c r="A212" s="7"/>
      <c r="B212" s="4"/>
      <c r="C212" s="4"/>
    </row>
    <row r="213" spans="1:3" s="6" customFormat="1" x14ac:dyDescent="0.2">
      <c r="A213" s="7"/>
      <c r="B213" s="4"/>
      <c r="C213" s="4"/>
    </row>
    <row r="214" spans="1:3" s="6" customFormat="1" x14ac:dyDescent="0.2">
      <c r="A214" s="7"/>
      <c r="B214" s="4"/>
      <c r="C214" s="4"/>
    </row>
    <row r="215" spans="1:3" s="6" customFormat="1" x14ac:dyDescent="0.2">
      <c r="A215" s="7"/>
      <c r="B215" s="4"/>
      <c r="C215" s="4"/>
    </row>
    <row r="216" spans="1:3" s="6" customFormat="1" x14ac:dyDescent="0.2">
      <c r="A216" s="7"/>
      <c r="B216" s="4"/>
      <c r="C216" s="4"/>
    </row>
    <row r="217" spans="1:3" s="6" customFormat="1" x14ac:dyDescent="0.2">
      <c r="A217" s="7"/>
      <c r="B217" s="4"/>
      <c r="C217" s="4"/>
    </row>
    <row r="218" spans="1:3" s="6" customFormat="1" x14ac:dyDescent="0.2">
      <c r="A218" s="7"/>
      <c r="B218" s="4"/>
      <c r="C218" s="4"/>
    </row>
    <row r="219" spans="1:3" s="6" customFormat="1" x14ac:dyDescent="0.2">
      <c r="A219" s="7"/>
      <c r="B219" s="4"/>
      <c r="C219" s="4"/>
    </row>
    <row r="220" spans="1:3" s="6" customFormat="1" x14ac:dyDescent="0.2">
      <c r="A220" s="7"/>
      <c r="B220" s="4"/>
      <c r="C220" s="4"/>
    </row>
    <row r="221" spans="1:3" s="6" customFormat="1" x14ac:dyDescent="0.2">
      <c r="A221" s="7"/>
      <c r="B221" s="4"/>
      <c r="C221" s="4"/>
    </row>
    <row r="222" spans="1:3" s="6" customFormat="1" x14ac:dyDescent="0.2">
      <c r="A222" s="7"/>
      <c r="B222" s="4"/>
      <c r="C222" s="4"/>
    </row>
    <row r="223" spans="1:3" s="6" customFormat="1" x14ac:dyDescent="0.2">
      <c r="A223" s="7"/>
      <c r="B223" s="4"/>
      <c r="C223" s="4"/>
    </row>
    <row r="224" spans="1:3" s="6" customFormat="1" x14ac:dyDescent="0.2">
      <c r="A224" s="7"/>
      <c r="B224" s="4"/>
      <c r="C224" s="4"/>
    </row>
    <row r="225" spans="1:3" s="6" customFormat="1" x14ac:dyDescent="0.2">
      <c r="A225" s="7"/>
      <c r="B225" s="4"/>
      <c r="C225" s="4"/>
    </row>
    <row r="226" spans="1:3" s="6" customFormat="1" x14ac:dyDescent="0.2">
      <c r="A226" s="7"/>
      <c r="B226" s="4"/>
      <c r="C226" s="4"/>
    </row>
    <row r="227" spans="1:3" s="6" customFormat="1" x14ac:dyDescent="0.2">
      <c r="A227" s="7"/>
      <c r="B227" s="4"/>
      <c r="C227" s="4"/>
    </row>
    <row r="228" spans="1:3" s="6" customFormat="1" x14ac:dyDescent="0.2">
      <c r="A228" s="7"/>
      <c r="B228" s="4"/>
      <c r="C228" s="4"/>
    </row>
    <row r="229" spans="1:3" s="6" customFormat="1" x14ac:dyDescent="0.2">
      <c r="A229" s="7"/>
      <c r="B229" s="4"/>
      <c r="C229" s="4"/>
    </row>
    <row r="230" spans="1:3" s="6" customFormat="1" x14ac:dyDescent="0.2">
      <c r="A230" s="7"/>
      <c r="B230" s="4"/>
      <c r="C230" s="4"/>
    </row>
    <row r="231" spans="1:3" s="6" customFormat="1" x14ac:dyDescent="0.2">
      <c r="A231" s="7"/>
      <c r="B231" s="4"/>
      <c r="C231" s="4"/>
    </row>
    <row r="232" spans="1:3" s="6" customFormat="1" x14ac:dyDescent="0.2">
      <c r="A232" s="7"/>
      <c r="B232" s="4"/>
      <c r="C232" s="4"/>
    </row>
    <row r="233" spans="1:3" s="6" customFormat="1" x14ac:dyDescent="0.2">
      <c r="A233" s="7"/>
      <c r="B233" s="4"/>
      <c r="C233" s="4"/>
    </row>
    <row r="234" spans="1:3" s="6" customFormat="1" x14ac:dyDescent="0.2">
      <c r="A234" s="7"/>
      <c r="B234" s="4"/>
      <c r="C234" s="4"/>
    </row>
    <row r="235" spans="1:3" s="6" customFormat="1" x14ac:dyDescent="0.2">
      <c r="A235" s="7"/>
      <c r="B235" s="4"/>
      <c r="C235" s="4"/>
    </row>
    <row r="236" spans="1:3" s="6" customFormat="1" x14ac:dyDescent="0.2">
      <c r="A236" s="7"/>
      <c r="B236" s="4"/>
      <c r="C236" s="4"/>
    </row>
    <row r="237" spans="1:3" s="6" customFormat="1" x14ac:dyDescent="0.2">
      <c r="A237" s="7"/>
      <c r="B237" s="4"/>
      <c r="C237" s="4"/>
    </row>
    <row r="238" spans="1:3" s="6" customFormat="1" x14ac:dyDescent="0.2">
      <c r="A238" s="7"/>
      <c r="B238" s="4"/>
      <c r="C238" s="4"/>
    </row>
    <row r="239" spans="1:3" s="6" customFormat="1" x14ac:dyDescent="0.2">
      <c r="A239" s="7"/>
      <c r="B239" s="4"/>
      <c r="C239" s="4"/>
    </row>
    <row r="240" spans="1:3" s="6" customFormat="1" x14ac:dyDescent="0.2">
      <c r="A240" s="7"/>
      <c r="B240" s="4"/>
      <c r="C240" s="4"/>
    </row>
    <row r="241" spans="1:3" s="6" customFormat="1" x14ac:dyDescent="0.2">
      <c r="A241" s="7"/>
      <c r="B241" s="4"/>
      <c r="C241" s="4"/>
    </row>
    <row r="242" spans="1:3" s="6" customFormat="1" x14ac:dyDescent="0.2">
      <c r="A242" s="7"/>
      <c r="B242" s="4"/>
      <c r="C242" s="4"/>
    </row>
    <row r="243" spans="1:3" s="6" customFormat="1" x14ac:dyDescent="0.2">
      <c r="A243" s="7"/>
      <c r="B243" s="4"/>
      <c r="C243" s="4"/>
    </row>
    <row r="244" spans="1:3" s="6" customFormat="1" x14ac:dyDescent="0.2">
      <c r="A244" s="7"/>
      <c r="B244" s="4"/>
      <c r="C244" s="4"/>
    </row>
    <row r="245" spans="1:3" s="6" customFormat="1" x14ac:dyDescent="0.2">
      <c r="A245" s="7"/>
      <c r="B245" s="4"/>
      <c r="C245" s="4"/>
    </row>
    <row r="246" spans="1:3" s="6" customFormat="1" x14ac:dyDescent="0.2">
      <c r="A246" s="7"/>
    </row>
    <row r="247" spans="1:3" s="6" customFormat="1" x14ac:dyDescent="0.2">
      <c r="A247" s="7"/>
    </row>
    <row r="248" spans="1:3" s="6" customFormat="1" x14ac:dyDescent="0.2">
      <c r="A248" s="7"/>
    </row>
    <row r="249" spans="1:3" s="6" customFormat="1" x14ac:dyDescent="0.2">
      <c r="A249" s="7"/>
    </row>
    <row r="250" spans="1:3" s="6" customFormat="1" x14ac:dyDescent="0.2">
      <c r="A250" s="7"/>
    </row>
    <row r="251" spans="1:3" s="6" customFormat="1" x14ac:dyDescent="0.2">
      <c r="A251" s="7"/>
    </row>
    <row r="252" spans="1:3" s="6" customFormat="1" x14ac:dyDescent="0.2">
      <c r="A252" s="7"/>
    </row>
    <row r="253" spans="1:3" s="6" customFormat="1" x14ac:dyDescent="0.2">
      <c r="A253" s="7"/>
    </row>
    <row r="254" spans="1:3" s="6" customFormat="1" x14ac:dyDescent="0.2">
      <c r="A254" s="7"/>
    </row>
    <row r="255" spans="1:3" s="6" customFormat="1" x14ac:dyDescent="0.2">
      <c r="A255" s="7"/>
    </row>
    <row r="256" spans="1:3" s="6" customFormat="1" x14ac:dyDescent="0.2">
      <c r="A256" s="7"/>
    </row>
    <row r="257" spans="1:1" s="6" customFormat="1" x14ac:dyDescent="0.2">
      <c r="A257" s="7"/>
    </row>
    <row r="258" spans="1:1" s="6" customFormat="1" x14ac:dyDescent="0.2">
      <c r="A258" s="7"/>
    </row>
    <row r="259" spans="1:1" s="6" customFormat="1" x14ac:dyDescent="0.2">
      <c r="A259" s="7"/>
    </row>
    <row r="260" spans="1:1" s="6" customFormat="1" x14ac:dyDescent="0.2">
      <c r="A260" s="7"/>
    </row>
    <row r="261" spans="1:1" s="6" customFormat="1" x14ac:dyDescent="0.2">
      <c r="A261" s="7"/>
    </row>
    <row r="262" spans="1:1" s="6" customFormat="1" x14ac:dyDescent="0.2">
      <c r="A262" s="7"/>
    </row>
    <row r="263" spans="1:1" s="6" customFormat="1" x14ac:dyDescent="0.2">
      <c r="A263" s="7"/>
    </row>
    <row r="264" spans="1:1" s="6" customFormat="1" x14ac:dyDescent="0.2">
      <c r="A264" s="7"/>
    </row>
    <row r="265" spans="1:1" s="6" customFormat="1" x14ac:dyDescent="0.2">
      <c r="A265" s="7"/>
    </row>
    <row r="266" spans="1:1" s="6" customFormat="1" x14ac:dyDescent="0.2">
      <c r="A266" s="7"/>
    </row>
    <row r="267" spans="1:1" s="6" customFormat="1" x14ac:dyDescent="0.2">
      <c r="A267" s="7"/>
    </row>
    <row r="268" spans="1:1" s="6" customFormat="1" x14ac:dyDescent="0.2">
      <c r="A268" s="7"/>
    </row>
    <row r="269" spans="1:1" s="6" customFormat="1" x14ac:dyDescent="0.2">
      <c r="A269" s="7"/>
    </row>
    <row r="270" spans="1:1" s="6" customFormat="1" x14ac:dyDescent="0.2">
      <c r="A270" s="7"/>
    </row>
    <row r="271" spans="1:1" s="6" customFormat="1" x14ac:dyDescent="0.2">
      <c r="A271" s="7"/>
    </row>
    <row r="272" spans="1:1" s="6" customFormat="1" x14ac:dyDescent="0.2">
      <c r="A272" s="7"/>
    </row>
    <row r="273" spans="1:1" s="6" customFormat="1" x14ac:dyDescent="0.2">
      <c r="A273" s="7"/>
    </row>
    <row r="274" spans="1:1" s="6" customFormat="1" x14ac:dyDescent="0.2">
      <c r="A274" s="7"/>
    </row>
    <row r="275" spans="1:1" s="6" customFormat="1" x14ac:dyDescent="0.2">
      <c r="A275" s="7"/>
    </row>
    <row r="276" spans="1:1" s="6" customFormat="1" x14ac:dyDescent="0.2">
      <c r="A276" s="7"/>
    </row>
    <row r="277" spans="1:1" s="6" customFormat="1" x14ac:dyDescent="0.2">
      <c r="A277" s="7"/>
    </row>
    <row r="278" spans="1:1" s="6" customFormat="1" x14ac:dyDescent="0.2">
      <c r="A278" s="7"/>
    </row>
    <row r="279" spans="1:1" s="6" customFormat="1" x14ac:dyDescent="0.2">
      <c r="A279" s="7"/>
    </row>
    <row r="280" spans="1:1" s="6" customFormat="1" x14ac:dyDescent="0.2">
      <c r="A280" s="7"/>
    </row>
    <row r="281" spans="1:1" s="6" customFormat="1" x14ac:dyDescent="0.2">
      <c r="A281" s="7"/>
    </row>
    <row r="282" spans="1:1" s="6" customFormat="1" x14ac:dyDescent="0.2">
      <c r="A282" s="7"/>
    </row>
    <row r="283" spans="1:1" s="6" customFormat="1" x14ac:dyDescent="0.2">
      <c r="A283" s="7"/>
    </row>
    <row r="284" spans="1:1" s="6" customFormat="1" x14ac:dyDescent="0.2">
      <c r="A284" s="7"/>
    </row>
    <row r="285" spans="1:1" s="6" customFormat="1" x14ac:dyDescent="0.2">
      <c r="A285" s="7"/>
    </row>
    <row r="286" spans="1:1" s="6" customFormat="1" x14ac:dyDescent="0.2">
      <c r="A286" s="7"/>
    </row>
    <row r="287" spans="1:1" s="6" customFormat="1" x14ac:dyDescent="0.2">
      <c r="A287" s="7"/>
    </row>
    <row r="288" spans="1:1" s="6" customFormat="1" x14ac:dyDescent="0.2">
      <c r="A288" s="7"/>
    </row>
    <row r="289" spans="1:1" s="6" customFormat="1" x14ac:dyDescent="0.2">
      <c r="A289" s="7"/>
    </row>
    <row r="290" spans="1:1" s="6" customFormat="1" x14ac:dyDescent="0.2">
      <c r="A290" s="7"/>
    </row>
    <row r="291" spans="1:1" s="6" customFormat="1" x14ac:dyDescent="0.2">
      <c r="A291" s="7"/>
    </row>
    <row r="292" spans="1:1" s="6" customFormat="1" x14ac:dyDescent="0.2">
      <c r="A292" s="7"/>
    </row>
    <row r="293" spans="1:1" s="6" customFormat="1" x14ac:dyDescent="0.2">
      <c r="A293" s="7"/>
    </row>
    <row r="294" spans="1:1" s="6" customFormat="1" x14ac:dyDescent="0.2">
      <c r="A294" s="7"/>
    </row>
    <row r="295" spans="1:1" s="6" customFormat="1" x14ac:dyDescent="0.2">
      <c r="A295" s="7"/>
    </row>
    <row r="296" spans="1:1" s="6" customFormat="1" x14ac:dyDescent="0.2">
      <c r="A296" s="7"/>
    </row>
    <row r="297" spans="1:1" s="6" customFormat="1" x14ac:dyDescent="0.2">
      <c r="A297" s="7"/>
    </row>
    <row r="298" spans="1:1" s="6" customFormat="1" x14ac:dyDescent="0.2">
      <c r="A298" s="7"/>
    </row>
    <row r="299" spans="1:1" s="6" customFormat="1" x14ac:dyDescent="0.2">
      <c r="A299" s="7"/>
    </row>
    <row r="300" spans="1:1" s="6" customFormat="1" x14ac:dyDescent="0.2">
      <c r="A300" s="7"/>
    </row>
    <row r="301" spans="1:1" s="6" customFormat="1" x14ac:dyDescent="0.2">
      <c r="A301" s="7"/>
    </row>
    <row r="302" spans="1:1" s="6" customFormat="1" x14ac:dyDescent="0.2">
      <c r="A302" s="7"/>
    </row>
    <row r="303" spans="1:1" s="6" customFormat="1" x14ac:dyDescent="0.2">
      <c r="A303" s="7"/>
    </row>
    <row r="304" spans="1:1" s="6" customFormat="1" x14ac:dyDescent="0.2">
      <c r="A304" s="7"/>
    </row>
    <row r="305" spans="1:1" s="6" customFormat="1" x14ac:dyDescent="0.2">
      <c r="A305" s="7"/>
    </row>
    <row r="306" spans="1:1" s="6" customFormat="1" x14ac:dyDescent="0.2">
      <c r="A306" s="7"/>
    </row>
    <row r="307" spans="1:1" s="6" customFormat="1" x14ac:dyDescent="0.2">
      <c r="A307" s="7"/>
    </row>
    <row r="308" spans="1:1" s="6" customFormat="1" x14ac:dyDescent="0.2">
      <c r="A308" s="7"/>
    </row>
    <row r="309" spans="1:1" s="6" customFormat="1" x14ac:dyDescent="0.2">
      <c r="A309" s="7"/>
    </row>
    <row r="310" spans="1:1" s="6" customFormat="1" x14ac:dyDescent="0.2">
      <c r="A310" s="7"/>
    </row>
    <row r="311" spans="1:1" s="6" customFormat="1" x14ac:dyDescent="0.2">
      <c r="A311" s="7"/>
    </row>
    <row r="312" spans="1:1" s="6" customFormat="1" x14ac:dyDescent="0.2">
      <c r="A312" s="7"/>
    </row>
    <row r="313" spans="1:1" s="6" customFormat="1" x14ac:dyDescent="0.2">
      <c r="A313" s="7"/>
    </row>
    <row r="314" spans="1:1" s="6" customFormat="1" x14ac:dyDescent="0.2">
      <c r="A314" s="7"/>
    </row>
    <row r="315" spans="1:1" s="6" customFormat="1" x14ac:dyDescent="0.2">
      <c r="A315" s="7"/>
    </row>
    <row r="316" spans="1:1" s="6" customFormat="1" x14ac:dyDescent="0.2">
      <c r="A316" s="7"/>
    </row>
    <row r="317" spans="1:1" s="6" customFormat="1" x14ac:dyDescent="0.2">
      <c r="A317" s="7"/>
    </row>
    <row r="318" spans="1:1" s="6" customFormat="1" x14ac:dyDescent="0.2">
      <c r="A318" s="7"/>
    </row>
    <row r="319" spans="1:1" s="6" customFormat="1" x14ac:dyDescent="0.2">
      <c r="A319" s="7"/>
    </row>
    <row r="320" spans="1:1" s="6" customFormat="1" x14ac:dyDescent="0.2">
      <c r="A320" s="7"/>
    </row>
    <row r="321" spans="1:1" s="6" customFormat="1" x14ac:dyDescent="0.2">
      <c r="A321" s="7"/>
    </row>
    <row r="322" spans="1:1" s="6" customFormat="1" x14ac:dyDescent="0.2">
      <c r="A322" s="7"/>
    </row>
    <row r="323" spans="1:1" s="6" customFormat="1" x14ac:dyDescent="0.2">
      <c r="A323" s="7"/>
    </row>
    <row r="324" spans="1:1" s="6" customFormat="1" x14ac:dyDescent="0.2">
      <c r="A324" s="7"/>
    </row>
    <row r="325" spans="1:1" s="6" customFormat="1" x14ac:dyDescent="0.2">
      <c r="A325" s="7"/>
    </row>
    <row r="326" spans="1:1" s="6" customFormat="1" x14ac:dyDescent="0.2">
      <c r="A326" s="7"/>
    </row>
    <row r="327" spans="1:1" s="6" customFormat="1" x14ac:dyDescent="0.2">
      <c r="A327" s="7"/>
    </row>
    <row r="328" spans="1:1" s="6" customFormat="1" x14ac:dyDescent="0.2">
      <c r="A328" s="7"/>
    </row>
    <row r="329" spans="1:1" s="6" customFormat="1" x14ac:dyDescent="0.2">
      <c r="A329" s="7"/>
    </row>
    <row r="330" spans="1:1" s="6" customFormat="1" x14ac:dyDescent="0.2">
      <c r="A330" s="7"/>
    </row>
    <row r="331" spans="1:1" s="6" customFormat="1" x14ac:dyDescent="0.2">
      <c r="A331" s="7"/>
    </row>
    <row r="332" spans="1:1" s="6" customFormat="1" x14ac:dyDescent="0.2">
      <c r="A332" s="7"/>
    </row>
    <row r="333" spans="1:1" s="6" customFormat="1" x14ac:dyDescent="0.2">
      <c r="A333" s="7"/>
    </row>
    <row r="334" spans="1:1" s="6" customFormat="1" x14ac:dyDescent="0.2">
      <c r="A334" s="7"/>
    </row>
    <row r="335" spans="1:1" s="6" customFormat="1" x14ac:dyDescent="0.2">
      <c r="A335" s="7"/>
    </row>
    <row r="336" spans="1:1" s="6" customFormat="1" x14ac:dyDescent="0.2">
      <c r="A336" s="7"/>
    </row>
    <row r="337" spans="1:1" s="6" customFormat="1" x14ac:dyDescent="0.2">
      <c r="A337" s="7"/>
    </row>
    <row r="338" spans="1:1" s="6" customFormat="1" x14ac:dyDescent="0.2">
      <c r="A338" s="7"/>
    </row>
    <row r="339" spans="1:1" s="6" customFormat="1" x14ac:dyDescent="0.2">
      <c r="A339" s="7"/>
    </row>
    <row r="340" spans="1:1" s="6" customFormat="1" x14ac:dyDescent="0.2">
      <c r="A340" s="7"/>
    </row>
    <row r="341" spans="1:1" s="6" customFormat="1" x14ac:dyDescent="0.2">
      <c r="A341" s="7"/>
    </row>
    <row r="342" spans="1:1" s="6" customFormat="1" x14ac:dyDescent="0.2">
      <c r="A342" s="7"/>
    </row>
    <row r="343" spans="1:1" s="6" customFormat="1" x14ac:dyDescent="0.2">
      <c r="A343" s="7"/>
    </row>
    <row r="344" spans="1:1" s="6" customFormat="1" x14ac:dyDescent="0.2">
      <c r="A344" s="7"/>
    </row>
    <row r="345" spans="1:1" s="6" customFormat="1" x14ac:dyDescent="0.2">
      <c r="A345" s="7"/>
    </row>
    <row r="346" spans="1:1" s="6" customFormat="1" x14ac:dyDescent="0.2">
      <c r="A346" s="7"/>
    </row>
    <row r="347" spans="1:1" s="6" customFormat="1" x14ac:dyDescent="0.2">
      <c r="A347" s="7"/>
    </row>
    <row r="348" spans="1:1" s="6" customFormat="1" x14ac:dyDescent="0.2">
      <c r="A348" s="7"/>
    </row>
    <row r="349" spans="1:1" s="6" customFormat="1" x14ac:dyDescent="0.2">
      <c r="A349" s="7"/>
    </row>
    <row r="350" spans="1:1" s="6" customFormat="1" x14ac:dyDescent="0.2">
      <c r="A350" s="7"/>
    </row>
    <row r="351" spans="1:1" s="6" customFormat="1" x14ac:dyDescent="0.2">
      <c r="A351" s="7"/>
    </row>
    <row r="352" spans="1:1" s="6" customFormat="1" x14ac:dyDescent="0.2">
      <c r="A352" s="7"/>
    </row>
    <row r="353" spans="1:1" s="6" customFormat="1" x14ac:dyDescent="0.2">
      <c r="A353" s="7"/>
    </row>
    <row r="354" spans="1:1" s="6" customFormat="1" x14ac:dyDescent="0.2">
      <c r="A354" s="7"/>
    </row>
    <row r="355" spans="1:1" s="6" customFormat="1" x14ac:dyDescent="0.2">
      <c r="A355" s="7"/>
    </row>
    <row r="356" spans="1:1" s="6" customFormat="1" x14ac:dyDescent="0.2">
      <c r="A356" s="7"/>
    </row>
    <row r="357" spans="1:1" s="6" customFormat="1" x14ac:dyDescent="0.2">
      <c r="A357" s="7"/>
    </row>
    <row r="358" spans="1:1" s="8" customFormat="1" x14ac:dyDescent="0.2">
      <c r="A358" s="7"/>
    </row>
    <row r="359" spans="1:1" s="8" customFormat="1" x14ac:dyDescent="0.2">
      <c r="A359" s="7"/>
    </row>
    <row r="360" spans="1:1" s="8" customFormat="1" x14ac:dyDescent="0.2">
      <c r="A360" s="7"/>
    </row>
    <row r="361" spans="1:1" s="8" customFormat="1" x14ac:dyDescent="0.2">
      <c r="A361" s="7"/>
    </row>
    <row r="362" spans="1:1" s="8" customFormat="1" x14ac:dyDescent="0.2">
      <c r="A362" s="7"/>
    </row>
    <row r="363" spans="1:1" s="8" customFormat="1" x14ac:dyDescent="0.2">
      <c r="A363" s="7"/>
    </row>
    <row r="364" spans="1:1" s="8" customFormat="1" x14ac:dyDescent="0.2">
      <c r="A364" s="7"/>
    </row>
    <row r="365" spans="1:1" s="8" customFormat="1" x14ac:dyDescent="0.2">
      <c r="A365" s="7"/>
    </row>
    <row r="366" spans="1:1" s="8" customFormat="1" x14ac:dyDescent="0.2">
      <c r="A366" s="7"/>
    </row>
    <row r="367" spans="1:1" s="8" customFormat="1" x14ac:dyDescent="0.2">
      <c r="A367" s="7"/>
    </row>
    <row r="368" spans="1:1" s="8" customFormat="1" x14ac:dyDescent="0.2">
      <c r="A368" s="7"/>
    </row>
    <row r="369" spans="1:1" s="8" customFormat="1" x14ac:dyDescent="0.2">
      <c r="A369" s="7"/>
    </row>
    <row r="370" spans="1:1" s="8" customFormat="1" x14ac:dyDescent="0.2">
      <c r="A370" s="7"/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4" orientation="landscape" r:id="rId1"/>
  <rowBreaks count="1" manualBreakCount="1">
    <brk id="43" min="1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R374"/>
  <sheetViews>
    <sheetView showGridLines="0" showZeros="0" zoomScaleNormal="100" workbookViewId="0">
      <pane ySplit="5" topLeftCell="A6" activePane="bottomLeft" state="frozen"/>
      <selection activeCell="B3" sqref="B3:B4"/>
      <selection pane="bottomLeft" activeCell="L1" sqref="L1:L1048576"/>
    </sheetView>
  </sheetViews>
  <sheetFormatPr defaultColWidth="9.140625" defaultRowHeight="15" x14ac:dyDescent="0.2"/>
  <cols>
    <col min="1" max="1" width="9.140625" style="7" hidden="1" customWidth="1"/>
    <col min="2" max="2" width="40.28515625" style="181" customWidth="1"/>
    <col min="3" max="3" width="15.42578125" style="5" customWidth="1"/>
    <col min="4" max="4" width="9.7109375" style="7" customWidth="1"/>
    <col min="5" max="5" width="12.7109375" style="7" customWidth="1"/>
    <col min="6" max="6" width="10" style="7" customWidth="1"/>
    <col min="7" max="7" width="10.7109375" style="7" customWidth="1"/>
    <col min="8" max="8" width="23.42578125" style="7" customWidth="1"/>
    <col min="9" max="9" width="11.42578125" style="7" customWidth="1"/>
    <col min="10" max="10" width="12" style="8" customWidth="1"/>
    <col min="11" max="11" width="9.42578125" style="7" customWidth="1"/>
    <col min="12" max="12" width="11.5703125" style="7" customWidth="1"/>
    <col min="13" max="13" width="9.140625" style="7" customWidth="1"/>
    <col min="14" max="14" width="9.28515625" style="7" customWidth="1"/>
    <col min="15" max="15" width="10.7109375" style="7" customWidth="1"/>
    <col min="16" max="16" width="31.28515625" style="7" customWidth="1"/>
    <col min="17" max="17" width="24.140625" style="7" customWidth="1"/>
    <col min="18" max="18" width="20.85546875" style="7" customWidth="1"/>
    <col min="19" max="16384" width="9.140625" style="7"/>
  </cols>
  <sheetData>
    <row r="1" spans="1:18" ht="16.5" customHeight="1" x14ac:dyDescent="0.2">
      <c r="B1" s="180" t="s">
        <v>73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/>
      <c r="Q1" s="114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116</v>
      </c>
      <c r="Q2" s="111"/>
      <c r="R2" s="114"/>
    </row>
    <row r="3" spans="1:18" s="8" customFormat="1" ht="33.75" customHeight="1" x14ac:dyDescent="0.2">
      <c r="B3" s="358" t="s">
        <v>0</v>
      </c>
      <c r="C3" s="365" t="s">
        <v>164</v>
      </c>
      <c r="D3" s="372" t="s">
        <v>144</v>
      </c>
      <c r="E3" s="380"/>
      <c r="F3" s="375"/>
      <c r="G3" s="375"/>
      <c r="H3" s="370" t="s">
        <v>145</v>
      </c>
      <c r="I3" s="376"/>
      <c r="J3" s="377"/>
      <c r="K3" s="377"/>
      <c r="L3" s="378"/>
      <c r="M3" s="379" t="s">
        <v>146</v>
      </c>
      <c r="N3" s="379"/>
      <c r="O3" s="379"/>
      <c r="P3" s="111" t="s">
        <v>128</v>
      </c>
      <c r="Q3" s="111"/>
      <c r="R3" s="114"/>
    </row>
    <row r="4" spans="1:18" s="8" customFormat="1" ht="46.5" customHeight="1" x14ac:dyDescent="0.2">
      <c r="B4" s="359"/>
      <c r="C4" s="366"/>
      <c r="D4" s="189" t="s">
        <v>166</v>
      </c>
      <c r="E4" s="215" t="s">
        <v>165</v>
      </c>
      <c r="F4" s="175" t="s">
        <v>163</v>
      </c>
      <c r="G4" s="293" t="s">
        <v>167</v>
      </c>
      <c r="H4" s="326" t="s">
        <v>168</v>
      </c>
      <c r="I4" s="295" t="s">
        <v>166</v>
      </c>
      <c r="J4" s="352" t="s">
        <v>169</v>
      </c>
      <c r="K4" s="175" t="s">
        <v>163</v>
      </c>
      <c r="L4" s="175" t="s">
        <v>167</v>
      </c>
      <c r="M4" s="175" t="s">
        <v>166</v>
      </c>
      <c r="N4" s="175" t="s">
        <v>163</v>
      </c>
      <c r="O4" s="175" t="s">
        <v>167</v>
      </c>
      <c r="P4" s="118"/>
      <c r="Q4" s="118"/>
      <c r="R4" s="118"/>
    </row>
    <row r="5" spans="1:18" s="54" customFormat="1" ht="15.75" x14ac:dyDescent="0.25">
      <c r="A5" s="101">
        <f>IF(OR(D5="",D5=0),"x",D5)</f>
        <v>99.442808260000007</v>
      </c>
      <c r="B5" s="199" t="s">
        <v>1</v>
      </c>
      <c r="C5" s="272">
        <v>176.59228999999999</v>
      </c>
      <c r="D5" s="129">
        <v>99.442808260000007</v>
      </c>
      <c r="E5" s="235">
        <f>IFERROR(D5/C5*100,0)</f>
        <v>56.312089423609613</v>
      </c>
      <c r="F5" s="234">
        <v>112.71966427999999</v>
      </c>
      <c r="G5" s="139">
        <f>IFERROR(D5-F5,"")</f>
        <v>-13.276856019999983</v>
      </c>
      <c r="H5" s="321">
        <v>948.524</v>
      </c>
      <c r="I5" s="135">
        <v>606.14989814</v>
      </c>
      <c r="J5" s="321">
        <f>IFERROR(I5/H5*100,"")</f>
        <v>63.904539910429257</v>
      </c>
      <c r="K5" s="135">
        <v>725.05274000000009</v>
      </c>
      <c r="L5" s="81">
        <f>IFERROR(I5-K5,"")</f>
        <v>-118.90284186000008</v>
      </c>
      <c r="M5" s="130">
        <f>IFERROR(IF(D5&gt;0,I5/D5*10,""),"")</f>
        <v>60.954623943762705</v>
      </c>
      <c r="N5" s="73">
        <f>IFERROR(IF(F5&gt;0,K5/F5*10,""),"")</f>
        <v>64.323536148842777</v>
      </c>
      <c r="O5" s="98">
        <f>IFERROR(M5-N5,"")</f>
        <v>-3.3689122050800719</v>
      </c>
    </row>
    <row r="6" spans="1:18" s="13" customFormat="1" ht="15.75" hidden="1" customHeight="1" x14ac:dyDescent="0.25">
      <c r="A6" s="101" t="str">
        <f t="shared" ref="A6:A69" si="0">IF(OR(D6="",D6=0),"x",D6)</f>
        <v>x</v>
      </c>
      <c r="B6" s="203" t="s">
        <v>2</v>
      </c>
      <c r="C6" s="204">
        <v>0</v>
      </c>
      <c r="D6" s="130">
        <v>0</v>
      </c>
      <c r="E6" s="236">
        <f>IFERROR(D6/C6*100,0)</f>
        <v>0</v>
      </c>
      <c r="F6" s="229">
        <v>0</v>
      </c>
      <c r="G6" s="140">
        <f>IFERROR(D6-F6,"")</f>
        <v>0</v>
      </c>
      <c r="H6" s="237">
        <v>0</v>
      </c>
      <c r="I6" s="237">
        <v>0</v>
      </c>
      <c r="J6" s="237" t="str">
        <f>IFERROR(I6/H6*100,"")</f>
        <v/>
      </c>
      <c r="K6" s="229">
        <v>0</v>
      </c>
      <c r="L6" s="157">
        <f>IFERROR(I6-K6,"")</f>
        <v>0</v>
      </c>
      <c r="M6" s="130" t="str">
        <f>IFERROR(IF(D6&gt;0,I6/D6*10,""),"")</f>
        <v/>
      </c>
      <c r="N6" s="76" t="str">
        <f>IFERROR(IF(F6&gt;0,K6/F6*10,""),"")</f>
        <v/>
      </c>
      <c r="O6" s="98" t="str">
        <f t="shared" ref="O6:O69" si="1">IFERROR(M6-N6,"")</f>
        <v/>
      </c>
    </row>
    <row r="7" spans="1:18" s="1" customFormat="1" ht="15" hidden="1" customHeight="1" x14ac:dyDescent="0.2">
      <c r="A7" s="101" t="str">
        <f t="shared" si="0"/>
        <v>x</v>
      </c>
      <c r="B7" s="205" t="s">
        <v>3</v>
      </c>
      <c r="C7" s="206">
        <v>0</v>
      </c>
      <c r="D7" s="131">
        <v>0</v>
      </c>
      <c r="E7" s="230">
        <f>IFERROR(D7/C7*100,0)</f>
        <v>0</v>
      </c>
      <c r="F7" s="131">
        <v>0</v>
      </c>
      <c r="G7" s="99">
        <f>IFERROR(D7-F7,"")</f>
        <v>0</v>
      </c>
      <c r="H7" s="301"/>
      <c r="I7" s="230">
        <v>0</v>
      </c>
      <c r="J7" s="301" t="str">
        <f>IFERROR(I7/H7*100,"")</f>
        <v/>
      </c>
      <c r="K7" s="131">
        <v>0</v>
      </c>
      <c r="L7" s="83">
        <f>IFERROR(I7-K7,"")</f>
        <v>0</v>
      </c>
      <c r="M7" s="131" t="str">
        <f>IFERROR(IF(D7&gt;0,I7/D7*10,""),"")</f>
        <v/>
      </c>
      <c r="N7" s="74" t="str">
        <f>IFERROR(IF(F7&gt;0,K7/F7*10,""),"")</f>
        <v/>
      </c>
      <c r="O7" s="141" t="str">
        <f t="shared" si="1"/>
        <v/>
      </c>
    </row>
    <row r="8" spans="1:18" s="1" customFormat="1" ht="15" hidden="1" customHeight="1" x14ac:dyDescent="0.2">
      <c r="A8" s="101" t="str">
        <f t="shared" si="0"/>
        <v>x</v>
      </c>
      <c r="B8" s="205" t="s">
        <v>4</v>
      </c>
      <c r="C8" s="206">
        <v>0</v>
      </c>
      <c r="D8" s="131">
        <v>0</v>
      </c>
      <c r="E8" s="230">
        <f>IFERROR(D8/C8*100,0)</f>
        <v>0</v>
      </c>
      <c r="F8" s="131">
        <v>0</v>
      </c>
      <c r="G8" s="99">
        <f>IFERROR(D8-F8,"")</f>
        <v>0</v>
      </c>
      <c r="H8" s="301"/>
      <c r="I8" s="230">
        <v>0</v>
      </c>
      <c r="J8" s="301" t="str">
        <f>IFERROR(I8/H8*100,"")</f>
        <v/>
      </c>
      <c r="K8" s="131">
        <v>0</v>
      </c>
      <c r="L8" s="83">
        <f>IFERROR(I8-K8,"")</f>
        <v>0</v>
      </c>
      <c r="M8" s="131" t="str">
        <f>IFERROR(IF(D8&gt;0,I8/D8*10,""),"")</f>
        <v/>
      </c>
      <c r="N8" s="74" t="str">
        <f>IFERROR(IF(F8&gt;0,K8/F8*10,""),"")</f>
        <v/>
      </c>
      <c r="O8" s="141" t="str">
        <f t="shared" si="1"/>
        <v/>
      </c>
    </row>
    <row r="9" spans="1:18" s="1" customFormat="1" ht="15" hidden="1" customHeight="1" x14ac:dyDescent="0.2">
      <c r="A9" s="101" t="str">
        <f t="shared" si="0"/>
        <v>x</v>
      </c>
      <c r="B9" s="205" t="s">
        <v>5</v>
      </c>
      <c r="C9" s="206">
        <v>0</v>
      </c>
      <c r="D9" s="131">
        <v>0</v>
      </c>
      <c r="E9" s="230">
        <f>IFERROR(D9/C9*100,0)</f>
        <v>0</v>
      </c>
      <c r="F9" s="131">
        <v>0</v>
      </c>
      <c r="G9" s="99">
        <f>IFERROR(D9-F9,"")</f>
        <v>0</v>
      </c>
      <c r="H9" s="301"/>
      <c r="I9" s="230">
        <v>0</v>
      </c>
      <c r="J9" s="301" t="str">
        <f>IFERROR(I9/H9*100,"")</f>
        <v/>
      </c>
      <c r="K9" s="131">
        <v>0</v>
      </c>
      <c r="L9" s="83">
        <f>IFERROR(I9-K9,"")</f>
        <v>0</v>
      </c>
      <c r="M9" s="131" t="str">
        <f>IFERROR(IF(D9&gt;0,I9/D9*10,""),"")</f>
        <v/>
      </c>
      <c r="N9" s="74" t="str">
        <f>IFERROR(IF(F9&gt;0,K9/F9*10,""),"")</f>
        <v/>
      </c>
      <c r="O9" s="141" t="str">
        <f t="shared" si="1"/>
        <v/>
      </c>
    </row>
    <row r="10" spans="1:18" s="1" customFormat="1" ht="15" hidden="1" customHeight="1" x14ac:dyDescent="0.2">
      <c r="A10" s="101" t="str">
        <f t="shared" si="0"/>
        <v>x</v>
      </c>
      <c r="B10" s="205" t="s">
        <v>6</v>
      </c>
      <c r="C10" s="206">
        <v>0</v>
      </c>
      <c r="D10" s="131">
        <v>0</v>
      </c>
      <c r="E10" s="230">
        <f>IFERROR(D10/C10*100,0)</f>
        <v>0</v>
      </c>
      <c r="F10" s="131">
        <v>0</v>
      </c>
      <c r="G10" s="99">
        <f>IFERROR(D10-F10,"")</f>
        <v>0</v>
      </c>
      <c r="H10" s="301"/>
      <c r="I10" s="230">
        <v>0</v>
      </c>
      <c r="J10" s="301" t="str">
        <f>IFERROR(I10/H10*100,"")</f>
        <v/>
      </c>
      <c r="K10" s="131">
        <v>0</v>
      </c>
      <c r="L10" s="83">
        <f>IFERROR(I10-K10,"")</f>
        <v>0</v>
      </c>
      <c r="M10" s="131" t="str">
        <f>IFERROR(IF(D10&gt;0,I10/D10*10,""),"")</f>
        <v/>
      </c>
      <c r="N10" s="74" t="str">
        <f>IFERROR(IF(F10&gt;0,K10/F10*10,""),"")</f>
        <v/>
      </c>
      <c r="O10" s="141" t="str">
        <f t="shared" si="1"/>
        <v/>
      </c>
    </row>
    <row r="11" spans="1:18" s="1" customFormat="1" ht="15" hidden="1" customHeight="1" x14ac:dyDescent="0.2">
      <c r="A11" s="101" t="str">
        <f t="shared" si="0"/>
        <v>x</v>
      </c>
      <c r="B11" s="205" t="s">
        <v>7</v>
      </c>
      <c r="C11" s="206">
        <v>0</v>
      </c>
      <c r="D11" s="131">
        <v>0</v>
      </c>
      <c r="E11" s="230">
        <f>IFERROR(D11/C11*100,0)</f>
        <v>0</v>
      </c>
      <c r="F11" s="131">
        <v>0</v>
      </c>
      <c r="G11" s="99">
        <f>IFERROR(D11-F11,"")</f>
        <v>0</v>
      </c>
      <c r="H11" s="301"/>
      <c r="I11" s="230">
        <v>0</v>
      </c>
      <c r="J11" s="301" t="str">
        <f>IFERROR(I11/H11*100,"")</f>
        <v/>
      </c>
      <c r="K11" s="131">
        <v>0</v>
      </c>
      <c r="L11" s="83">
        <f>IFERROR(I11-K11,"")</f>
        <v>0</v>
      </c>
      <c r="M11" s="131" t="str">
        <f>IFERROR(IF(D11&gt;0,I11/D11*10,""),"")</f>
        <v/>
      </c>
      <c r="N11" s="74" t="str">
        <f>IFERROR(IF(F11&gt;0,K11/F11*10,""),"")</f>
        <v/>
      </c>
      <c r="O11" s="141" t="str">
        <f t="shared" si="1"/>
        <v/>
      </c>
    </row>
    <row r="12" spans="1:18" s="1" customFormat="1" ht="15" hidden="1" customHeight="1" x14ac:dyDescent="0.2">
      <c r="A12" s="101" t="str">
        <f t="shared" si="0"/>
        <v>x</v>
      </c>
      <c r="B12" s="205" t="s">
        <v>8</v>
      </c>
      <c r="C12" s="206">
        <v>0</v>
      </c>
      <c r="D12" s="131">
        <v>0</v>
      </c>
      <c r="E12" s="230">
        <f>IFERROR(D12/C12*100,0)</f>
        <v>0</v>
      </c>
      <c r="F12" s="131">
        <v>0</v>
      </c>
      <c r="G12" s="99">
        <f>IFERROR(D12-F12,"")</f>
        <v>0</v>
      </c>
      <c r="H12" s="301"/>
      <c r="I12" s="230">
        <v>0</v>
      </c>
      <c r="J12" s="301" t="str">
        <f>IFERROR(I12/H12*100,"")</f>
        <v/>
      </c>
      <c r="K12" s="131">
        <v>0</v>
      </c>
      <c r="L12" s="83">
        <f>IFERROR(I12-K12,"")</f>
        <v>0</v>
      </c>
      <c r="M12" s="131" t="str">
        <f>IFERROR(IF(D12&gt;0,I12/D12*10,""),"")</f>
        <v/>
      </c>
      <c r="N12" s="74" t="str">
        <f>IFERROR(IF(F12&gt;0,K12/F12*10,""),"")</f>
        <v/>
      </c>
      <c r="O12" s="141" t="str">
        <f t="shared" si="1"/>
        <v/>
      </c>
      <c r="P12" s="18"/>
      <c r="Q12" s="18"/>
    </row>
    <row r="13" spans="1:18" s="1" customFormat="1" ht="15" hidden="1" customHeight="1" x14ac:dyDescent="0.2">
      <c r="A13" s="101" t="str">
        <f t="shared" si="0"/>
        <v>x</v>
      </c>
      <c r="B13" s="205" t="s">
        <v>9</v>
      </c>
      <c r="C13" s="206">
        <v>0</v>
      </c>
      <c r="D13" s="131">
        <v>0</v>
      </c>
      <c r="E13" s="230">
        <f>IFERROR(D13/C13*100,0)</f>
        <v>0</v>
      </c>
      <c r="F13" s="131">
        <v>0</v>
      </c>
      <c r="G13" s="99">
        <f>IFERROR(D13-F13,"")</f>
        <v>0</v>
      </c>
      <c r="H13" s="301"/>
      <c r="I13" s="230">
        <v>0</v>
      </c>
      <c r="J13" s="301" t="str">
        <f>IFERROR(I13/H13*100,"")</f>
        <v/>
      </c>
      <c r="K13" s="131">
        <v>0</v>
      </c>
      <c r="L13" s="83">
        <f>IFERROR(I13-K13,"")</f>
        <v>0</v>
      </c>
      <c r="M13" s="131" t="str">
        <f>IFERROR(IF(D13&gt;0,I13/D13*10,""),"")</f>
        <v/>
      </c>
      <c r="N13" s="74" t="str">
        <f>IFERROR(IF(F13&gt;0,K13/F13*10,""),"")</f>
        <v/>
      </c>
      <c r="O13" s="141" t="str">
        <f t="shared" si="1"/>
        <v/>
      </c>
    </row>
    <row r="14" spans="1:18" s="1" customFormat="1" ht="15" hidden="1" customHeight="1" x14ac:dyDescent="0.2">
      <c r="A14" s="101" t="str">
        <f t="shared" si="0"/>
        <v>x</v>
      </c>
      <c r="B14" s="205" t="s">
        <v>10</v>
      </c>
      <c r="C14" s="206">
        <v>0</v>
      </c>
      <c r="D14" s="131">
        <v>0</v>
      </c>
      <c r="E14" s="230">
        <f>IFERROR(D14/C14*100,0)</f>
        <v>0</v>
      </c>
      <c r="F14" s="131">
        <v>0</v>
      </c>
      <c r="G14" s="99">
        <f>IFERROR(D14-F14,"")</f>
        <v>0</v>
      </c>
      <c r="H14" s="301"/>
      <c r="I14" s="230">
        <v>0</v>
      </c>
      <c r="J14" s="301" t="str">
        <f>IFERROR(I14/H14*100,"")</f>
        <v/>
      </c>
      <c r="K14" s="131">
        <v>0</v>
      </c>
      <c r="L14" s="83">
        <f>IFERROR(I14-K14,"")</f>
        <v>0</v>
      </c>
      <c r="M14" s="131" t="str">
        <f>IFERROR(IF(D14&gt;0,I14/D14*10,""),"")</f>
        <v/>
      </c>
      <c r="N14" s="74" t="str">
        <f>IFERROR(IF(F14&gt;0,K14/F14*10,""),"")</f>
        <v/>
      </c>
      <c r="O14" s="141" t="str">
        <f t="shared" si="1"/>
        <v/>
      </c>
    </row>
    <row r="15" spans="1:18" s="1" customFormat="1" ht="15" hidden="1" customHeight="1" x14ac:dyDescent="0.2">
      <c r="A15" s="101" t="str">
        <f t="shared" si="0"/>
        <v>x</v>
      </c>
      <c r="B15" s="205" t="s">
        <v>11</v>
      </c>
      <c r="C15" s="206">
        <v>0</v>
      </c>
      <c r="D15" s="131">
        <v>0</v>
      </c>
      <c r="E15" s="230">
        <f>IFERROR(D15/C15*100,0)</f>
        <v>0</v>
      </c>
      <c r="F15" s="131">
        <v>0</v>
      </c>
      <c r="G15" s="99">
        <f>IFERROR(D15-F15,"")</f>
        <v>0</v>
      </c>
      <c r="H15" s="301"/>
      <c r="I15" s="230">
        <v>0</v>
      </c>
      <c r="J15" s="301" t="str">
        <f>IFERROR(I15/H15*100,"")</f>
        <v/>
      </c>
      <c r="K15" s="131">
        <v>0</v>
      </c>
      <c r="L15" s="83">
        <f>IFERROR(I15-K15,"")</f>
        <v>0</v>
      </c>
      <c r="M15" s="131" t="str">
        <f>IFERROR(IF(D15&gt;0,I15/D15*10,""),"")</f>
        <v/>
      </c>
      <c r="N15" s="74" t="str">
        <f>IFERROR(IF(F15&gt;0,K15/F15*10,""),"")</f>
        <v/>
      </c>
      <c r="O15" s="141" t="str">
        <f t="shared" si="1"/>
        <v/>
      </c>
    </row>
    <row r="16" spans="1:18" s="1" customFormat="1" ht="15" hidden="1" customHeight="1" x14ac:dyDescent="0.2">
      <c r="A16" s="101" t="str">
        <f t="shared" si="0"/>
        <v>x</v>
      </c>
      <c r="B16" s="205" t="s">
        <v>58</v>
      </c>
      <c r="C16" s="206">
        <v>0</v>
      </c>
      <c r="D16" s="131">
        <v>0</v>
      </c>
      <c r="E16" s="230">
        <f>IFERROR(D16/C16*100,0)</f>
        <v>0</v>
      </c>
      <c r="F16" s="131">
        <v>0</v>
      </c>
      <c r="G16" s="99">
        <f>IFERROR(D16-F16,"")</f>
        <v>0</v>
      </c>
      <c r="H16" s="301"/>
      <c r="I16" s="230">
        <v>0</v>
      </c>
      <c r="J16" s="301" t="str">
        <f>IFERROR(I16/H16*100,"")</f>
        <v/>
      </c>
      <c r="K16" s="131">
        <v>0</v>
      </c>
      <c r="L16" s="83">
        <f>IFERROR(I16-K16,"")</f>
        <v>0</v>
      </c>
      <c r="M16" s="131" t="str">
        <f>IFERROR(IF(D16&gt;0,I16/D16*10,""),"")</f>
        <v/>
      </c>
      <c r="N16" s="74" t="str">
        <f>IFERROR(IF(F16&gt;0,K16/F16*10,""),"")</f>
        <v/>
      </c>
      <c r="O16" s="141" t="str">
        <f t="shared" si="1"/>
        <v/>
      </c>
    </row>
    <row r="17" spans="1:15" s="1" customFormat="1" ht="15" hidden="1" customHeight="1" x14ac:dyDescent="0.2">
      <c r="A17" s="101" t="str">
        <f t="shared" si="0"/>
        <v>x</v>
      </c>
      <c r="B17" s="205" t="s">
        <v>12</v>
      </c>
      <c r="C17" s="206">
        <v>0</v>
      </c>
      <c r="D17" s="131">
        <v>0</v>
      </c>
      <c r="E17" s="230">
        <f>IFERROR(D17/C17*100,0)</f>
        <v>0</v>
      </c>
      <c r="F17" s="131">
        <v>0</v>
      </c>
      <c r="G17" s="99">
        <f>IFERROR(D17-F17,"")</f>
        <v>0</v>
      </c>
      <c r="H17" s="301"/>
      <c r="I17" s="230">
        <v>0</v>
      </c>
      <c r="J17" s="301" t="str">
        <f>IFERROR(I17/H17*100,"")</f>
        <v/>
      </c>
      <c r="K17" s="131">
        <v>0</v>
      </c>
      <c r="L17" s="83">
        <f>IFERROR(I17-K17,"")</f>
        <v>0</v>
      </c>
      <c r="M17" s="131" t="str">
        <f>IFERROR(IF(D17&gt;0,I17/D17*10,""),"")</f>
        <v/>
      </c>
      <c r="N17" s="74" t="str">
        <f>IFERROR(IF(F17&gt;0,K17/F17*10,""),"")</f>
        <v/>
      </c>
      <c r="O17" s="141" t="str">
        <f t="shared" si="1"/>
        <v/>
      </c>
    </row>
    <row r="18" spans="1:15" s="1" customFormat="1" ht="15" hidden="1" customHeight="1" x14ac:dyDescent="0.2">
      <c r="A18" s="101" t="str">
        <f t="shared" si="0"/>
        <v>x</v>
      </c>
      <c r="B18" s="205" t="s">
        <v>13</v>
      </c>
      <c r="C18" s="206">
        <v>0</v>
      </c>
      <c r="D18" s="131">
        <v>0</v>
      </c>
      <c r="E18" s="230">
        <f>IFERROR(D18/C18*100,0)</f>
        <v>0</v>
      </c>
      <c r="F18" s="131">
        <v>0</v>
      </c>
      <c r="G18" s="99">
        <f>IFERROR(D18-F18,"")</f>
        <v>0</v>
      </c>
      <c r="H18" s="301"/>
      <c r="I18" s="230">
        <v>0</v>
      </c>
      <c r="J18" s="301" t="str">
        <f>IFERROR(I18/H18*100,"")</f>
        <v/>
      </c>
      <c r="K18" s="131">
        <v>0</v>
      </c>
      <c r="L18" s="83">
        <f>IFERROR(I18-K18,"")</f>
        <v>0</v>
      </c>
      <c r="M18" s="131" t="str">
        <f>IFERROR(IF(D18&gt;0,I18/D18*10,""),"")</f>
        <v/>
      </c>
      <c r="N18" s="74" t="str">
        <f>IFERROR(IF(F18&gt;0,K18/F18*10,""),"")</f>
        <v/>
      </c>
      <c r="O18" s="141" t="str">
        <f t="shared" si="1"/>
        <v/>
      </c>
    </row>
    <row r="19" spans="1:15" s="1" customFormat="1" ht="15" hidden="1" customHeight="1" x14ac:dyDescent="0.2">
      <c r="A19" s="101" t="str">
        <f t="shared" si="0"/>
        <v>x</v>
      </c>
      <c r="B19" s="205" t="s">
        <v>14</v>
      </c>
      <c r="C19" s="206">
        <v>0</v>
      </c>
      <c r="D19" s="131">
        <v>0</v>
      </c>
      <c r="E19" s="230">
        <f>IFERROR(D19/C19*100,0)</f>
        <v>0</v>
      </c>
      <c r="F19" s="131">
        <v>0</v>
      </c>
      <c r="G19" s="99">
        <f>IFERROR(D19-F19,"")</f>
        <v>0</v>
      </c>
      <c r="H19" s="301"/>
      <c r="I19" s="230">
        <v>0</v>
      </c>
      <c r="J19" s="301" t="str">
        <f>IFERROR(I19/H19*100,"")</f>
        <v/>
      </c>
      <c r="K19" s="131">
        <v>0</v>
      </c>
      <c r="L19" s="83">
        <f>IFERROR(I19-K19,"")</f>
        <v>0</v>
      </c>
      <c r="M19" s="131" t="str">
        <f>IFERROR(IF(D19&gt;0,I19/D19*10,""),"")</f>
        <v/>
      </c>
      <c r="N19" s="74" t="str">
        <f>IFERROR(IF(F19&gt;0,K19/F19*10,""),"")</f>
        <v/>
      </c>
      <c r="O19" s="141" t="str">
        <f t="shared" si="1"/>
        <v/>
      </c>
    </row>
    <row r="20" spans="1:15" s="1" customFormat="1" ht="15" hidden="1" customHeight="1" x14ac:dyDescent="0.2">
      <c r="A20" s="101" t="str">
        <f t="shared" si="0"/>
        <v>x</v>
      </c>
      <c r="B20" s="205" t="s">
        <v>15</v>
      </c>
      <c r="C20" s="206">
        <v>0</v>
      </c>
      <c r="D20" s="131">
        <v>0</v>
      </c>
      <c r="E20" s="230">
        <f>IFERROR(D20/C20*100,0)</f>
        <v>0</v>
      </c>
      <c r="F20" s="131">
        <v>0</v>
      </c>
      <c r="G20" s="99">
        <f>IFERROR(D20-F20,"")</f>
        <v>0</v>
      </c>
      <c r="H20" s="301"/>
      <c r="I20" s="230">
        <v>0</v>
      </c>
      <c r="J20" s="301" t="str">
        <f>IFERROR(I20/H20*100,"")</f>
        <v/>
      </c>
      <c r="K20" s="131">
        <v>0</v>
      </c>
      <c r="L20" s="83">
        <f>IFERROR(I20-K20,"")</f>
        <v>0</v>
      </c>
      <c r="M20" s="131" t="str">
        <f>IFERROR(IF(D20&gt;0,I20/D20*10,""),"")</f>
        <v/>
      </c>
      <c r="N20" s="74" t="str">
        <f>IFERROR(IF(F20&gt;0,K20/F20*10,""),"")</f>
        <v/>
      </c>
      <c r="O20" s="141" t="str">
        <f t="shared" si="1"/>
        <v/>
      </c>
    </row>
    <row r="21" spans="1:15" s="1" customFormat="1" ht="15" hidden="1" customHeight="1" x14ac:dyDescent="0.2">
      <c r="A21" s="101" t="str">
        <f t="shared" si="0"/>
        <v>x</v>
      </c>
      <c r="B21" s="205" t="s">
        <v>16</v>
      </c>
      <c r="C21" s="206">
        <v>0</v>
      </c>
      <c r="D21" s="131">
        <v>0</v>
      </c>
      <c r="E21" s="230">
        <f>IFERROR(D21/C21*100,0)</f>
        <v>0</v>
      </c>
      <c r="F21" s="131">
        <v>0</v>
      </c>
      <c r="G21" s="99">
        <f>IFERROR(D21-F21,"")</f>
        <v>0</v>
      </c>
      <c r="H21" s="301"/>
      <c r="I21" s="230">
        <v>0</v>
      </c>
      <c r="J21" s="301" t="str">
        <f>IFERROR(I21/H21*100,"")</f>
        <v/>
      </c>
      <c r="K21" s="131">
        <v>0</v>
      </c>
      <c r="L21" s="83">
        <f>IFERROR(I21-K21,"")</f>
        <v>0</v>
      </c>
      <c r="M21" s="131" t="str">
        <f>IFERROR(IF(D21&gt;0,I21/D21*10,""),"")</f>
        <v/>
      </c>
      <c r="N21" s="74" t="str">
        <f>IFERROR(IF(F21&gt;0,K21/F21*10,""),"")</f>
        <v/>
      </c>
      <c r="O21" s="141" t="str">
        <f t="shared" si="1"/>
        <v/>
      </c>
    </row>
    <row r="22" spans="1:15" s="1" customFormat="1" ht="15" hidden="1" customHeight="1" x14ac:dyDescent="0.2">
      <c r="A22" s="101" t="str">
        <f t="shared" si="0"/>
        <v>x</v>
      </c>
      <c r="B22" s="205" t="s">
        <v>17</v>
      </c>
      <c r="C22" s="206">
        <v>0</v>
      </c>
      <c r="D22" s="131">
        <v>0</v>
      </c>
      <c r="E22" s="230">
        <f>IFERROR(D22/C22*100,0)</f>
        <v>0</v>
      </c>
      <c r="F22" s="131">
        <v>0</v>
      </c>
      <c r="G22" s="99">
        <f>IFERROR(D22-F22,"")</f>
        <v>0</v>
      </c>
      <c r="H22" s="301"/>
      <c r="I22" s="230">
        <v>0</v>
      </c>
      <c r="J22" s="301" t="str">
        <f>IFERROR(I22/H22*100,"")</f>
        <v/>
      </c>
      <c r="K22" s="131">
        <v>0</v>
      </c>
      <c r="L22" s="83">
        <f>IFERROR(I22-K22,"")</f>
        <v>0</v>
      </c>
      <c r="M22" s="131" t="str">
        <f>IFERROR(IF(D22&gt;0,I22/D22*10,""),"")</f>
        <v/>
      </c>
      <c r="N22" s="74" t="str">
        <f>IFERROR(IF(F22&gt;0,K22/F22*10,""),"")</f>
        <v/>
      </c>
      <c r="O22" s="141" t="str">
        <f t="shared" si="1"/>
        <v/>
      </c>
    </row>
    <row r="23" spans="1:15" s="1" customFormat="1" ht="15" hidden="1" customHeight="1" x14ac:dyDescent="0.2">
      <c r="A23" s="101" t="str">
        <f t="shared" si="0"/>
        <v>x</v>
      </c>
      <c r="B23" s="205" t="s">
        <v>18</v>
      </c>
      <c r="C23" s="206">
        <v>0</v>
      </c>
      <c r="D23" s="131">
        <v>0</v>
      </c>
      <c r="E23" s="230">
        <f>IFERROR(D23/C23*100,0)</f>
        <v>0</v>
      </c>
      <c r="F23" s="131">
        <v>0</v>
      </c>
      <c r="G23" s="99">
        <f>IFERROR(D23-F23,"")</f>
        <v>0</v>
      </c>
      <c r="H23" s="301"/>
      <c r="I23" s="230">
        <v>0</v>
      </c>
      <c r="J23" s="301" t="str">
        <f>IFERROR(I23/H23*100,"")</f>
        <v/>
      </c>
      <c r="K23" s="131">
        <v>0</v>
      </c>
      <c r="L23" s="83">
        <f>IFERROR(I23-K23,"")</f>
        <v>0</v>
      </c>
      <c r="M23" s="131" t="str">
        <f>IFERROR(IF(D23&gt;0,I23/D23*10,""),"")</f>
        <v/>
      </c>
      <c r="N23" s="74" t="str">
        <f>IFERROR(IF(F23&gt;0,K23/F23*10,""),"")</f>
        <v/>
      </c>
      <c r="O23" s="141" t="str">
        <f t="shared" si="1"/>
        <v/>
      </c>
    </row>
    <row r="24" spans="1:15" s="1" customFormat="1" ht="15" hidden="1" customHeight="1" x14ac:dyDescent="0.2">
      <c r="A24" s="101" t="e">
        <f t="shared" si="0"/>
        <v>#VALUE!</v>
      </c>
      <c r="B24" s="205" t="s">
        <v>136</v>
      </c>
      <c r="C24" s="206">
        <v>0</v>
      </c>
      <c r="D24" s="131" t="e">
        <v>#VALUE!</v>
      </c>
      <c r="E24" s="230">
        <f>IFERROR(D24/C24*100,0)</f>
        <v>0</v>
      </c>
      <c r="F24" s="131" t="e">
        <v>#VALUE!</v>
      </c>
      <c r="G24" s="99" t="str">
        <f>IFERROR(D24-F24,"")</f>
        <v/>
      </c>
      <c r="H24" s="301"/>
      <c r="I24" s="230" t="e">
        <v>#VALUE!</v>
      </c>
      <c r="J24" s="301" t="str">
        <f>IFERROR(I24/H24*100,"")</f>
        <v/>
      </c>
      <c r="K24" s="131" t="e">
        <v>#VALUE!</v>
      </c>
      <c r="L24" s="83" t="str">
        <f>IFERROR(I24-K24,"")</f>
        <v/>
      </c>
      <c r="M24" s="131" t="str">
        <f>IFERROR(IF(D24&gt;0,I24/D24*10,""),"")</f>
        <v/>
      </c>
      <c r="N24" s="74" t="str">
        <f>IFERROR(IF(F24&gt;0,K24/F24*10,""),"")</f>
        <v/>
      </c>
      <c r="O24" s="141" t="str">
        <f t="shared" si="1"/>
        <v/>
      </c>
    </row>
    <row r="25" spans="1:15" s="13" customFormat="1" ht="15.75" hidden="1" customHeight="1" x14ac:dyDescent="0.25">
      <c r="A25" s="101" t="str">
        <f t="shared" si="0"/>
        <v>x</v>
      </c>
      <c r="B25" s="203" t="s">
        <v>19</v>
      </c>
      <c r="C25" s="204">
        <v>0</v>
      </c>
      <c r="D25" s="24">
        <v>0</v>
      </c>
      <c r="E25" s="236">
        <f>IFERROR(D25/C25*100,0)</f>
        <v>0</v>
      </c>
      <c r="F25" s="24">
        <v>0</v>
      </c>
      <c r="G25" s="98">
        <f>D25-F25</f>
        <v>0</v>
      </c>
      <c r="H25" s="236">
        <v>0</v>
      </c>
      <c r="I25" s="237">
        <v>0</v>
      </c>
      <c r="J25" s="237" t="str">
        <f>IFERROR(I25/H25*100,"")</f>
        <v/>
      </c>
      <c r="K25" s="229">
        <v>0</v>
      </c>
      <c r="L25" s="25">
        <f>I25-K25</f>
        <v>0</v>
      </c>
      <c r="M25" s="24" t="str">
        <f>IF(D25&gt;0,I25/D25*10,"")</f>
        <v/>
      </c>
      <c r="N25" s="21" t="str">
        <f>IF(F25&gt;0,K25/F25*10,"")</f>
        <v/>
      </c>
      <c r="O25" s="98" t="str">
        <f t="shared" si="1"/>
        <v/>
      </c>
    </row>
    <row r="26" spans="1:15" s="1" customFormat="1" ht="15" hidden="1" customHeight="1" x14ac:dyDescent="0.2">
      <c r="A26" s="101" t="str">
        <f t="shared" si="0"/>
        <v>x</v>
      </c>
      <c r="B26" s="205" t="s">
        <v>137</v>
      </c>
      <c r="C26" s="206">
        <v>0</v>
      </c>
      <c r="D26" s="131">
        <v>0</v>
      </c>
      <c r="E26" s="230">
        <f>IFERROR(D26/C26*100,0)</f>
        <v>0</v>
      </c>
      <c r="F26" s="131">
        <v>0</v>
      </c>
      <c r="G26" s="99">
        <f>IFERROR(D26-F26,"")</f>
        <v>0</v>
      </c>
      <c r="H26" s="301"/>
      <c r="I26" s="230">
        <v>0</v>
      </c>
      <c r="J26" s="301" t="str">
        <f>IFERROR(I26/H26*100,"")</f>
        <v/>
      </c>
      <c r="K26" s="131">
        <v>0</v>
      </c>
      <c r="L26" s="83">
        <f>IFERROR(I26-K26,"")</f>
        <v>0</v>
      </c>
      <c r="M26" s="131" t="str">
        <f>IFERROR(IF(D26&gt;0,I26/D26*10,""),"")</f>
        <v/>
      </c>
      <c r="N26" s="74" t="str">
        <f>IFERROR(IF(F26&gt;0,K26/F26*10,""),"")</f>
        <v/>
      </c>
      <c r="O26" s="141" t="str">
        <f t="shared" si="1"/>
        <v/>
      </c>
    </row>
    <row r="27" spans="1:15" s="1" customFormat="1" ht="15" hidden="1" customHeight="1" x14ac:dyDescent="0.2">
      <c r="A27" s="101" t="str">
        <f t="shared" si="0"/>
        <v>x</v>
      </c>
      <c r="B27" s="205" t="s">
        <v>20</v>
      </c>
      <c r="C27" s="206">
        <v>0</v>
      </c>
      <c r="D27" s="131">
        <v>0</v>
      </c>
      <c r="E27" s="230">
        <f>IFERROR(D27/C27*100,0)</f>
        <v>0</v>
      </c>
      <c r="F27" s="131">
        <v>0</v>
      </c>
      <c r="G27" s="99">
        <f>IFERROR(D27-F27,"")</f>
        <v>0</v>
      </c>
      <c r="H27" s="301"/>
      <c r="I27" s="230">
        <v>0</v>
      </c>
      <c r="J27" s="301" t="str">
        <f>IFERROR(I27/H27*100,"")</f>
        <v/>
      </c>
      <c r="K27" s="131">
        <v>0</v>
      </c>
      <c r="L27" s="83">
        <f>IFERROR(I27-K27,"")</f>
        <v>0</v>
      </c>
      <c r="M27" s="131" t="str">
        <f>IFERROR(IF(D27&gt;0,I27/D27*10,""),"")</f>
        <v/>
      </c>
      <c r="N27" s="74" t="str">
        <f>IFERROR(IF(F27&gt;0,K27/F27*10,""),"")</f>
        <v/>
      </c>
      <c r="O27" s="141" t="str">
        <f t="shared" si="1"/>
        <v/>
      </c>
    </row>
    <row r="28" spans="1:15" s="1" customFormat="1" ht="15" hidden="1" customHeight="1" x14ac:dyDescent="0.2">
      <c r="A28" s="101" t="str">
        <f t="shared" si="0"/>
        <v>x</v>
      </c>
      <c r="B28" s="205" t="s">
        <v>21</v>
      </c>
      <c r="C28" s="206">
        <v>0</v>
      </c>
      <c r="D28" s="131">
        <v>0</v>
      </c>
      <c r="E28" s="230">
        <f>IFERROR(D28/C28*100,0)</f>
        <v>0</v>
      </c>
      <c r="F28" s="131">
        <v>0</v>
      </c>
      <c r="G28" s="99">
        <f>IFERROR(D28-F28,"")</f>
        <v>0</v>
      </c>
      <c r="H28" s="301"/>
      <c r="I28" s="230">
        <v>0</v>
      </c>
      <c r="J28" s="301" t="str">
        <f>IFERROR(I28/H28*100,"")</f>
        <v/>
      </c>
      <c r="K28" s="131">
        <v>0</v>
      </c>
      <c r="L28" s="83">
        <f>IFERROR(I28-K28,"")</f>
        <v>0</v>
      </c>
      <c r="M28" s="131" t="str">
        <f>IFERROR(IF(D28&gt;0,I28/D28*10,""),"")</f>
        <v/>
      </c>
      <c r="N28" s="74" t="str">
        <f>IFERROR(IF(F28&gt;0,K28/F28*10,""),"")</f>
        <v/>
      </c>
      <c r="O28" s="141" t="str">
        <f t="shared" si="1"/>
        <v/>
      </c>
    </row>
    <row r="29" spans="1:15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31" t="e">
        <v>#VALUE!</v>
      </c>
      <c r="E29" s="230">
        <f>IFERROR(D29/C29*100,0)</f>
        <v>0</v>
      </c>
      <c r="F29" s="131" t="e">
        <v>#VALUE!</v>
      </c>
      <c r="G29" s="99" t="str">
        <f>IFERROR(D29-F29,"")</f>
        <v/>
      </c>
      <c r="H29" s="301"/>
      <c r="I29" s="230" t="e">
        <v>#VALUE!</v>
      </c>
      <c r="J29" s="301" t="str">
        <f>IFERROR(I29/H29*100,"")</f>
        <v/>
      </c>
      <c r="K29" s="131" t="e">
        <v>#VALUE!</v>
      </c>
      <c r="L29" s="83" t="str">
        <f>IFERROR(I29-K29,"")</f>
        <v/>
      </c>
      <c r="M29" s="131" t="str">
        <f>IFERROR(IF(D29&gt;0,I29/D29*10,""),"")</f>
        <v/>
      </c>
      <c r="N29" s="74" t="str">
        <f>IFERROR(IF(F29&gt;0,K29/F29*10,""),"")</f>
        <v/>
      </c>
      <c r="O29" s="141" t="str">
        <f t="shared" si="1"/>
        <v/>
      </c>
    </row>
    <row r="30" spans="1:15" s="1" customFormat="1" ht="15" hidden="1" customHeight="1" x14ac:dyDescent="0.2">
      <c r="A30" s="101" t="str">
        <f t="shared" si="0"/>
        <v>x</v>
      </c>
      <c r="B30" s="205" t="s">
        <v>22</v>
      </c>
      <c r="C30" s="206">
        <v>0</v>
      </c>
      <c r="D30" s="131">
        <v>0</v>
      </c>
      <c r="E30" s="230">
        <f>IFERROR(D30/C30*100,0)</f>
        <v>0</v>
      </c>
      <c r="F30" s="131">
        <v>0</v>
      </c>
      <c r="G30" s="99">
        <f>IFERROR(D30-F30,"")</f>
        <v>0</v>
      </c>
      <c r="H30" s="301"/>
      <c r="I30" s="230">
        <v>0</v>
      </c>
      <c r="J30" s="301" t="str">
        <f>IFERROR(I30/H30*100,"")</f>
        <v/>
      </c>
      <c r="K30" s="131">
        <v>0</v>
      </c>
      <c r="L30" s="83">
        <f>IFERROR(I30-K30,"")</f>
        <v>0</v>
      </c>
      <c r="M30" s="131" t="str">
        <f>IFERROR(IF(D30&gt;0,I30/D30*10,""),"")</f>
        <v/>
      </c>
      <c r="N30" s="74" t="str">
        <f>IFERROR(IF(F30&gt;0,K30/F30*10,""),"")</f>
        <v/>
      </c>
      <c r="O30" s="141" t="str">
        <f t="shared" si="1"/>
        <v/>
      </c>
    </row>
    <row r="31" spans="1:15" s="1" customFormat="1" ht="15" hidden="1" customHeight="1" x14ac:dyDescent="0.2">
      <c r="A31" s="101" t="str">
        <f t="shared" si="0"/>
        <v>x</v>
      </c>
      <c r="B31" s="205" t="s">
        <v>83</v>
      </c>
      <c r="C31" s="206">
        <v>0</v>
      </c>
      <c r="D31" s="131">
        <v>0</v>
      </c>
      <c r="E31" s="230">
        <f>IFERROR(D31/C31*100,0)</f>
        <v>0</v>
      </c>
      <c r="F31" s="131">
        <v>0</v>
      </c>
      <c r="G31" s="99">
        <f>IFERROR(D31-F31,"")</f>
        <v>0</v>
      </c>
      <c r="H31" s="301"/>
      <c r="I31" s="230">
        <v>0</v>
      </c>
      <c r="J31" s="301" t="str">
        <f>IFERROR(I31/H31*100,"")</f>
        <v/>
      </c>
      <c r="K31" s="131">
        <v>0</v>
      </c>
      <c r="L31" s="83">
        <f>IFERROR(I31-K31,"")</f>
        <v>0</v>
      </c>
      <c r="M31" s="131" t="str">
        <f>IFERROR(IF(D31&gt;0,I31/D31*10,""),"")</f>
        <v/>
      </c>
      <c r="N31" s="74" t="str">
        <f>IFERROR(IF(F31&gt;0,K31/F31*10,""),"")</f>
        <v/>
      </c>
      <c r="O31" s="141" t="str">
        <f t="shared" si="1"/>
        <v/>
      </c>
    </row>
    <row r="32" spans="1:15" s="1" customFormat="1" ht="15" hidden="1" customHeight="1" x14ac:dyDescent="0.2">
      <c r="A32" s="101" t="str">
        <f t="shared" si="0"/>
        <v>x</v>
      </c>
      <c r="B32" s="205" t="s">
        <v>23</v>
      </c>
      <c r="C32" s="206">
        <v>0</v>
      </c>
      <c r="D32" s="131">
        <v>0</v>
      </c>
      <c r="E32" s="230">
        <f>IFERROR(D32/C32*100,0)</f>
        <v>0</v>
      </c>
      <c r="F32" s="131">
        <v>0</v>
      </c>
      <c r="G32" s="99">
        <f>IFERROR(D32-F32,"")</f>
        <v>0</v>
      </c>
      <c r="H32" s="301"/>
      <c r="I32" s="230">
        <v>0</v>
      </c>
      <c r="J32" s="301" t="str">
        <f>IFERROR(I32/H32*100,"")</f>
        <v/>
      </c>
      <c r="K32" s="131">
        <v>0</v>
      </c>
      <c r="L32" s="83">
        <f>IFERROR(I32-K32,"")</f>
        <v>0</v>
      </c>
      <c r="M32" s="131" t="str">
        <f>IFERROR(IF(D32&gt;0,I32/D32*10,""),"")</f>
        <v/>
      </c>
      <c r="N32" s="74" t="str">
        <f>IFERROR(IF(F32&gt;0,K32/F32*10,""),"")</f>
        <v/>
      </c>
      <c r="O32" s="141" t="str">
        <f t="shared" si="1"/>
        <v/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>
        <v>0</v>
      </c>
      <c r="D33" s="131">
        <v>0</v>
      </c>
      <c r="E33" s="230">
        <f>IFERROR(D33/C33*100,0)</f>
        <v>0</v>
      </c>
      <c r="F33" s="131">
        <v>0</v>
      </c>
      <c r="G33" s="99">
        <f>IFERROR(D33-F33,"")</f>
        <v>0</v>
      </c>
      <c r="H33" s="301"/>
      <c r="I33" s="230">
        <v>0</v>
      </c>
      <c r="J33" s="301" t="str">
        <f>IFERROR(I33/H33*100,"")</f>
        <v/>
      </c>
      <c r="K33" s="131">
        <v>0</v>
      </c>
      <c r="L33" s="83">
        <f>IFERROR(I33-K33,"")</f>
        <v>0</v>
      </c>
      <c r="M33" s="131" t="str">
        <f>IFERROR(IF(D33&gt;0,I33/D33*10,""),"")</f>
        <v/>
      </c>
      <c r="N33" s="74" t="str">
        <f>IFERROR(IF(F33&gt;0,K33/F33*10,""),"")</f>
        <v/>
      </c>
      <c r="O33" s="141" t="str">
        <f t="shared" si="1"/>
        <v/>
      </c>
    </row>
    <row r="34" spans="1:17" s="1" customFormat="1" ht="15" hidden="1" customHeight="1" x14ac:dyDescent="0.2">
      <c r="A34" s="101" t="str">
        <f t="shared" si="0"/>
        <v>x</v>
      </c>
      <c r="B34" s="205" t="s">
        <v>25</v>
      </c>
      <c r="C34" s="206">
        <v>0</v>
      </c>
      <c r="D34" s="131">
        <v>0</v>
      </c>
      <c r="E34" s="230">
        <f>IFERROR(D34/C34*100,0)</f>
        <v>0</v>
      </c>
      <c r="F34" s="131">
        <v>0</v>
      </c>
      <c r="G34" s="99">
        <f>IFERROR(D34-F34,"")</f>
        <v>0</v>
      </c>
      <c r="H34" s="301"/>
      <c r="I34" s="230">
        <v>0</v>
      </c>
      <c r="J34" s="301" t="str">
        <f>IFERROR(I34/H34*100,"")</f>
        <v/>
      </c>
      <c r="K34" s="131">
        <v>0</v>
      </c>
      <c r="L34" s="83">
        <f>IFERROR(I34-K34,"")</f>
        <v>0</v>
      </c>
      <c r="M34" s="131" t="str">
        <f>IFERROR(IF(D34&gt;0,I34/D34*10,""),"")</f>
        <v/>
      </c>
      <c r="N34" s="74" t="str">
        <f>IFERROR(IF(F34&gt;0,K34/F34*10,""),"")</f>
        <v/>
      </c>
      <c r="O34" s="141" t="str">
        <f t="shared" si="1"/>
        <v/>
      </c>
    </row>
    <row r="35" spans="1:17" s="1" customFormat="1" ht="15" hidden="1" customHeight="1" x14ac:dyDescent="0.2">
      <c r="A35" s="101" t="str">
        <f t="shared" si="0"/>
        <v>x</v>
      </c>
      <c r="B35" s="205" t="s">
        <v>26</v>
      </c>
      <c r="C35" s="206">
        <v>0</v>
      </c>
      <c r="D35" s="131">
        <v>0</v>
      </c>
      <c r="E35" s="230">
        <f>IFERROR(D35/C35*100,0)</f>
        <v>0</v>
      </c>
      <c r="F35" s="131">
        <v>0</v>
      </c>
      <c r="G35" s="99">
        <f>IFERROR(D35-F35,"")</f>
        <v>0</v>
      </c>
      <c r="H35" s="301">
        <v>0</v>
      </c>
      <c r="I35" s="230">
        <v>0</v>
      </c>
      <c r="J35" s="301" t="str">
        <f>IFERROR(I35/H35*100,"")</f>
        <v/>
      </c>
      <c r="K35" s="131">
        <v>0</v>
      </c>
      <c r="L35" s="83">
        <f>IFERROR(I35-K35,"")</f>
        <v>0</v>
      </c>
      <c r="M35" s="131" t="str">
        <f>IFERROR(IF(D35&gt;0,I35/D35*10,""),"")</f>
        <v/>
      </c>
      <c r="N35" s="74" t="str">
        <f>IFERROR(IF(F35&gt;0,K35/F35*10,""),"")</f>
        <v/>
      </c>
      <c r="O35" s="141" t="str">
        <f t="shared" si="1"/>
        <v/>
      </c>
    </row>
    <row r="36" spans="1:17" s="13" customFormat="1" ht="15.75" x14ac:dyDescent="0.25">
      <c r="A36" s="101">
        <f t="shared" si="0"/>
        <v>80.92511476</v>
      </c>
      <c r="B36" s="203" t="s">
        <v>59</v>
      </c>
      <c r="C36" s="204">
        <v>130.63919000000001</v>
      </c>
      <c r="D36" s="24">
        <v>80.92511476</v>
      </c>
      <c r="E36" s="236">
        <f>IFERROR(D36/C36*100,0)</f>
        <v>61.945511725845812</v>
      </c>
      <c r="F36" s="24">
        <v>100.11442392000001</v>
      </c>
      <c r="G36" s="98">
        <f>D36-F36</f>
        <v>-19.189309160000008</v>
      </c>
      <c r="H36" s="236">
        <v>781.024</v>
      </c>
      <c r="I36" s="237">
        <v>531.65441105999992</v>
      </c>
      <c r="J36" s="237">
        <f>IFERROR(I36/H36*100,"")</f>
        <v>68.071456326566135</v>
      </c>
      <c r="K36" s="229">
        <v>670.35921999999994</v>
      </c>
      <c r="L36" s="25">
        <f>I36-K36</f>
        <v>-138.70480894000002</v>
      </c>
      <c r="M36" s="24">
        <f>IF(D36&gt;0,I36/D36*10,"")</f>
        <v>65.697084599352124</v>
      </c>
      <c r="N36" s="21">
        <f>IF(F36&gt;0,K36/F36*10,"")</f>
        <v>66.959304538941794</v>
      </c>
      <c r="O36" s="98">
        <f t="shared" si="1"/>
        <v>-1.26221993958967</v>
      </c>
      <c r="P36" s="14"/>
      <c r="Q36" s="14"/>
    </row>
    <row r="37" spans="1:17" s="17" customFormat="1" ht="15.75" x14ac:dyDescent="0.2">
      <c r="A37" s="101">
        <f t="shared" si="0"/>
        <v>5.8189756199999998</v>
      </c>
      <c r="B37" s="205" t="s">
        <v>84</v>
      </c>
      <c r="C37" s="206">
        <v>9.6280000000000001</v>
      </c>
      <c r="D37" s="131">
        <v>5.8189756199999998</v>
      </c>
      <c r="E37" s="230">
        <f>IFERROR(D37/C37*100,0)</f>
        <v>60.438051724137928</v>
      </c>
      <c r="F37" s="131">
        <v>3.3946564600000007</v>
      </c>
      <c r="G37" s="99">
        <f>IFERROR(D37-F37,"")</f>
        <v>2.4243191599999991</v>
      </c>
      <c r="H37" s="301">
        <v>47.893999999999998</v>
      </c>
      <c r="I37" s="230">
        <v>31.8433204</v>
      </c>
      <c r="J37" s="301">
        <f>IFERROR(I37/H37*100,"")</f>
        <v>66.487076460516974</v>
      </c>
      <c r="K37" s="131">
        <v>17.081119999999999</v>
      </c>
      <c r="L37" s="83">
        <f>IFERROR(I37-K37,"")</f>
        <v>14.762200400000001</v>
      </c>
      <c r="M37" s="131">
        <f>IFERROR(IF(D37&gt;0,I37/D37*10,""),"")</f>
        <v>54.723240789243938</v>
      </c>
      <c r="N37" s="74">
        <f>IFERROR(IF(F37&gt;0,K37/F37*10,""),"")</f>
        <v>50.317668963769002</v>
      </c>
      <c r="O37" s="141">
        <f t="shared" si="1"/>
        <v>4.4055718254749365</v>
      </c>
      <c r="P37" s="1"/>
      <c r="Q37" s="1"/>
    </row>
    <row r="38" spans="1:17" s="1" customFormat="1" ht="15.75" x14ac:dyDescent="0.2">
      <c r="A38" s="101">
        <f t="shared" si="0"/>
        <v>1.1400193200000002</v>
      </c>
      <c r="B38" s="205" t="s">
        <v>85</v>
      </c>
      <c r="C38" s="206">
        <v>2.7170999999999998</v>
      </c>
      <c r="D38" s="131">
        <v>1.1400193200000002</v>
      </c>
      <c r="E38" s="230">
        <f>IFERROR(D38/C38*100,0)</f>
        <v>41.957208788782168</v>
      </c>
      <c r="F38" s="131">
        <v>2.0758105800000002</v>
      </c>
      <c r="G38" s="99">
        <f>IFERROR(D38-F38,"")</f>
        <v>-0.93579126000000001</v>
      </c>
      <c r="H38" s="301">
        <v>10.32</v>
      </c>
      <c r="I38" s="230">
        <v>4.3091104599999994</v>
      </c>
      <c r="J38" s="301">
        <f>IFERROR(I38/H38*100,"")</f>
        <v>41.75494631782945</v>
      </c>
      <c r="K38" s="131">
        <v>8.2315000000000005</v>
      </c>
      <c r="L38" s="83">
        <f>IFERROR(I38-K38,"")</f>
        <v>-3.9223895400000011</v>
      </c>
      <c r="M38" s="131">
        <f>IFERROR(IF(D38&gt;0,I38/D38*10,""),"")</f>
        <v>37.798573975044555</v>
      </c>
      <c r="N38" s="74">
        <f>IFERROR(IF(F38&gt;0,K38/F38*10,""),"")</f>
        <v>39.65438888937544</v>
      </c>
      <c r="O38" s="141">
        <f t="shared" si="1"/>
        <v>-1.8558149143308853</v>
      </c>
    </row>
    <row r="39" spans="1:17" s="3" customFormat="1" ht="15" customHeight="1" x14ac:dyDescent="0.2">
      <c r="A39" s="101">
        <f t="shared" si="0"/>
        <v>0.40642400000000006</v>
      </c>
      <c r="B39" s="207" t="s">
        <v>63</v>
      </c>
      <c r="C39" s="206">
        <v>0.70711000000000002</v>
      </c>
      <c r="D39" s="131">
        <v>0.40642400000000006</v>
      </c>
      <c r="E39" s="230">
        <f>IFERROR(D39/C39*100,0)</f>
        <v>57.476771647975568</v>
      </c>
      <c r="F39" s="131">
        <v>0</v>
      </c>
      <c r="G39" s="99">
        <f>IFERROR(D39-F39,"")</f>
        <v>0.40642400000000006</v>
      </c>
      <c r="H39" s="301">
        <v>2.71</v>
      </c>
      <c r="I39" s="230">
        <v>3.2513920000000005</v>
      </c>
      <c r="J39" s="301">
        <f>IFERROR(I39/H39*100,"")</f>
        <v>119.97756457564577</v>
      </c>
      <c r="K39" s="131">
        <v>0</v>
      </c>
      <c r="L39" s="83">
        <f>IFERROR(I39-K39,"")</f>
        <v>3.2513920000000005</v>
      </c>
      <c r="M39" s="131">
        <f>IFERROR(IF(D39&gt;0,I39/D39*10,""),"")</f>
        <v>80</v>
      </c>
      <c r="N39" s="74" t="str">
        <f>IFERROR(IF(F39&gt;0,K39/F39*10,""),"")</f>
        <v/>
      </c>
      <c r="O39" s="141" t="str">
        <f t="shared" si="1"/>
        <v/>
      </c>
    </row>
    <row r="40" spans="1:17" s="1" customFormat="1" ht="15.75" x14ac:dyDescent="0.2">
      <c r="A40" s="101">
        <f t="shared" si="0"/>
        <v>64.113386000000006</v>
      </c>
      <c r="B40" s="205" t="s">
        <v>27</v>
      </c>
      <c r="C40" s="206">
        <v>92.309880000000007</v>
      </c>
      <c r="D40" s="131">
        <v>64.113386000000006</v>
      </c>
      <c r="E40" s="230">
        <f>IFERROR(D40/C40*100,0)</f>
        <v>69.454522094493029</v>
      </c>
      <c r="F40" s="131">
        <v>84.942615999999987</v>
      </c>
      <c r="G40" s="99">
        <f>IFERROR(D40-F40,"")</f>
        <v>-20.829229999999981</v>
      </c>
      <c r="H40" s="301">
        <v>588</v>
      </c>
      <c r="I40" s="230">
        <v>447.269612</v>
      </c>
      <c r="J40" s="301">
        <f>IFERROR(I40/H40*100,"")</f>
        <v>76.066260544217684</v>
      </c>
      <c r="K40" s="131">
        <v>584.08299999999997</v>
      </c>
      <c r="L40" s="83">
        <f>IFERROR(I40-K40,"")</f>
        <v>-136.81338799999997</v>
      </c>
      <c r="M40" s="131">
        <f>IFERROR(IF(D40&gt;0,I40/D40*10,""),"")</f>
        <v>69.762282091917584</v>
      </c>
      <c r="N40" s="74">
        <f>IFERROR(IF(F40&gt;0,K40/F40*10,""),"")</f>
        <v>68.762068735909907</v>
      </c>
      <c r="O40" s="141">
        <f t="shared" si="1"/>
        <v>1.0002133560076771</v>
      </c>
    </row>
    <row r="41" spans="1:17" s="1" customFormat="1" ht="15.75" x14ac:dyDescent="0.2">
      <c r="A41" s="101">
        <f t="shared" si="0"/>
        <v>4.08151302</v>
      </c>
      <c r="B41" s="205" t="s">
        <v>28</v>
      </c>
      <c r="C41" s="206">
        <v>8.9139999999999997</v>
      </c>
      <c r="D41" s="131">
        <v>4.08151302</v>
      </c>
      <c r="E41" s="230">
        <f>IFERROR(D41/C41*100,0)</f>
        <v>45.787671303567421</v>
      </c>
      <c r="F41" s="131">
        <v>1.73543048</v>
      </c>
      <c r="G41" s="99">
        <f>IFERROR(D41-F41,"")</f>
        <v>2.3460825400000003</v>
      </c>
      <c r="H41" s="301">
        <v>38.200000000000003</v>
      </c>
      <c r="I41" s="230">
        <v>16.328084199999999</v>
      </c>
      <c r="J41" s="301">
        <f>IFERROR(I41/H41*100,"")</f>
        <v>42.743675916230359</v>
      </c>
      <c r="K41" s="131">
        <v>7.7669000000000006</v>
      </c>
      <c r="L41" s="83">
        <f>IFERROR(I41-K41,"")</f>
        <v>8.5611841999999996</v>
      </c>
      <c r="M41" s="131">
        <f>IFERROR(IF(D41&gt;0,I41/D41*10,""),"")</f>
        <v>40.004978839930288</v>
      </c>
      <c r="N41" s="74">
        <f>IFERROR(IF(F41&gt;0,K41/F41*10,""),"")</f>
        <v>44.754889864559715</v>
      </c>
      <c r="O41" s="141">
        <f t="shared" si="1"/>
        <v>-4.7499110246294265</v>
      </c>
    </row>
    <row r="42" spans="1:17" s="1" customFormat="1" ht="15" hidden="1" customHeight="1" x14ac:dyDescent="0.2">
      <c r="A42" s="101" t="str">
        <f t="shared" si="0"/>
        <v>x</v>
      </c>
      <c r="B42" s="205" t="s">
        <v>29</v>
      </c>
      <c r="C42" s="206">
        <v>0</v>
      </c>
      <c r="D42" s="131">
        <v>0</v>
      </c>
      <c r="E42" s="230">
        <f>IFERROR(D42/C42*100,0)</f>
        <v>0</v>
      </c>
      <c r="F42" s="131">
        <v>0</v>
      </c>
      <c r="G42" s="99">
        <f>IFERROR(D42-F42,"")</f>
        <v>0</v>
      </c>
      <c r="H42" s="301"/>
      <c r="I42" s="230">
        <v>0</v>
      </c>
      <c r="J42" s="301" t="str">
        <f>IFERROR(I42/H42*100,"")</f>
        <v/>
      </c>
      <c r="K42" s="131">
        <v>0</v>
      </c>
      <c r="L42" s="83">
        <f>IFERROR(I42-K42,"")</f>
        <v>0</v>
      </c>
      <c r="M42" s="131" t="str">
        <f>IFERROR(IF(D42&gt;0,I42/D42*10,""),"")</f>
        <v/>
      </c>
      <c r="N42" s="74" t="str">
        <f>IFERROR(IF(F42&gt;0,K42/F42*10,""),"")</f>
        <v/>
      </c>
      <c r="O42" s="141" t="str">
        <f t="shared" si="1"/>
        <v/>
      </c>
    </row>
    <row r="43" spans="1:17" s="1" customFormat="1" ht="15.75" x14ac:dyDescent="0.2">
      <c r="A43" s="101">
        <f t="shared" si="0"/>
        <v>5.3647967999999997</v>
      </c>
      <c r="B43" s="205" t="s">
        <v>30</v>
      </c>
      <c r="C43" s="206">
        <v>16.363099999999999</v>
      </c>
      <c r="D43" s="131">
        <v>5.3647967999999997</v>
      </c>
      <c r="E43" s="230">
        <f>IFERROR(D43/C43*100,0)</f>
        <v>32.78594398371947</v>
      </c>
      <c r="F43" s="131">
        <v>7.9659104000000003</v>
      </c>
      <c r="G43" s="99">
        <f>IFERROR(D43-F43,"")</f>
        <v>-2.6011136000000006</v>
      </c>
      <c r="H43" s="301">
        <v>93.9</v>
      </c>
      <c r="I43" s="230">
        <v>28.652891999999998</v>
      </c>
      <c r="J43" s="301">
        <f>IFERROR(I43/H43*100,"")</f>
        <v>30.514261980830664</v>
      </c>
      <c r="K43" s="131">
        <v>53.1967</v>
      </c>
      <c r="L43" s="83">
        <f>IFERROR(I43-K43,"")</f>
        <v>-24.543808000000002</v>
      </c>
      <c r="M43" s="131">
        <f>IFERROR(IF(D43&gt;0,I43/D43*10,""),"")</f>
        <v>53.409090909090907</v>
      </c>
      <c r="N43" s="74">
        <f>IFERROR(IF(F43&gt;0,K43/F43*10,""),"")</f>
        <v>66.780439810118878</v>
      </c>
      <c r="O43" s="141">
        <f t="shared" si="1"/>
        <v>-13.371348901027972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>
        <v>0</v>
      </c>
      <c r="D44" s="131">
        <v>0</v>
      </c>
      <c r="E44" s="230">
        <f>IFERROR(D44/C44*100,0)</f>
        <v>0</v>
      </c>
      <c r="F44" s="131">
        <v>0</v>
      </c>
      <c r="G44" s="99">
        <f>IFERROR(D44-F44,"")</f>
        <v>0</v>
      </c>
      <c r="H44" s="301"/>
      <c r="I44" s="230">
        <v>0</v>
      </c>
      <c r="J44" s="301" t="str">
        <f>IFERROR(I44/H44*100,"")</f>
        <v/>
      </c>
      <c r="K44" s="131">
        <v>0</v>
      </c>
      <c r="L44" s="83">
        <f>IFERROR(I44-K44,"")</f>
        <v>0</v>
      </c>
      <c r="M44" s="131" t="str">
        <f>IFERROR(IF(D44&gt;0,I44/D44*10,""),"")</f>
        <v/>
      </c>
      <c r="N44" s="74" t="str">
        <f>IFERROR(IF(F44&gt;0,K44/F44*10,""),"")</f>
        <v/>
      </c>
      <c r="O44" s="141" t="str">
        <f t="shared" si="1"/>
        <v/>
      </c>
    </row>
    <row r="45" spans="1:17" s="13" customFormat="1" ht="15.75" x14ac:dyDescent="0.25">
      <c r="A45" s="101">
        <f t="shared" si="0"/>
        <v>15.901339</v>
      </c>
      <c r="B45" s="203" t="s">
        <v>62</v>
      </c>
      <c r="C45" s="204">
        <v>38.21</v>
      </c>
      <c r="D45" s="24">
        <v>15.901339</v>
      </c>
      <c r="E45" s="236">
        <f>IFERROR(D45/C45*100,0)</f>
        <v>41.61564773619471</v>
      </c>
      <c r="F45" s="24">
        <v>11.492654660000001</v>
      </c>
      <c r="G45" s="98">
        <f>D45-F45</f>
        <v>4.4086843399999989</v>
      </c>
      <c r="H45" s="236">
        <v>150</v>
      </c>
      <c r="I45" s="237">
        <v>67.13718055999999</v>
      </c>
      <c r="J45" s="237">
        <f>IFERROR(I45/H45*100,"")</f>
        <v>44.758120373333327</v>
      </c>
      <c r="K45" s="229">
        <v>50.679780000000001</v>
      </c>
      <c r="L45" s="25">
        <f>I45-K45</f>
        <v>16.457400559999989</v>
      </c>
      <c r="M45" s="24">
        <f>IF(D45&gt;0,I45/D45*10,"")</f>
        <v>42.221086261980822</v>
      </c>
      <c r="N45" s="21">
        <f>IF(F45&gt;0,K45/F45*10,"")</f>
        <v>44.097540123945564</v>
      </c>
      <c r="O45" s="98">
        <f t="shared" si="1"/>
        <v>-1.8764538619647411</v>
      </c>
    </row>
    <row r="46" spans="1:17" s="1" customFormat="1" ht="15.75" x14ac:dyDescent="0.2">
      <c r="A46" s="101">
        <f t="shared" si="0"/>
        <v>14.73287</v>
      </c>
      <c r="B46" s="205" t="s">
        <v>86</v>
      </c>
      <c r="C46" s="206">
        <v>33.012</v>
      </c>
      <c r="D46" s="131">
        <v>14.73287</v>
      </c>
      <c r="E46" s="230">
        <f>IFERROR(D46/C46*100,0)</f>
        <v>44.628831939900643</v>
      </c>
      <c r="F46" s="131">
        <v>10.410550760000001</v>
      </c>
      <c r="G46" s="99">
        <f>IFERROR(D46-F46,"")</f>
        <v>4.3223192399999988</v>
      </c>
      <c r="H46" s="301">
        <v>135</v>
      </c>
      <c r="I46" s="230">
        <v>63.94776822</v>
      </c>
      <c r="J46" s="301">
        <f>IFERROR(I46/H46*100,"")</f>
        <v>47.368717199999999</v>
      </c>
      <c r="K46" s="131">
        <v>46.632710000000003</v>
      </c>
      <c r="L46" s="83">
        <f>IFERROR(I46-K46,"")</f>
        <v>17.315058219999997</v>
      </c>
      <c r="M46" s="131">
        <f>IFERROR(IF(D46&gt;0,I46/D46*10,""),"")</f>
        <v>43.404827586206892</v>
      </c>
      <c r="N46" s="74">
        <f>IFERROR(IF(F46&gt;0,K46/F46*10,""),"")</f>
        <v>44.793701193192199</v>
      </c>
      <c r="O46" s="141">
        <f t="shared" si="1"/>
        <v>-1.3888736069853067</v>
      </c>
    </row>
    <row r="47" spans="1:17" s="1" customFormat="1" ht="15" hidden="1" customHeight="1" x14ac:dyDescent="0.2">
      <c r="A47" s="101" t="str">
        <f t="shared" si="0"/>
        <v>x</v>
      </c>
      <c r="B47" s="205" t="s">
        <v>87</v>
      </c>
      <c r="C47" s="206">
        <v>0</v>
      </c>
      <c r="D47" s="131">
        <v>0</v>
      </c>
      <c r="E47" s="230">
        <f>IFERROR(D47/C47*100,0)</f>
        <v>0</v>
      </c>
      <c r="F47" s="131">
        <v>0</v>
      </c>
      <c r="G47" s="99">
        <f>IFERROR(D47-F47,"")</f>
        <v>0</v>
      </c>
      <c r="H47" s="323"/>
      <c r="I47" s="230">
        <v>0</v>
      </c>
      <c r="J47" s="301" t="str">
        <f>IFERROR(I47/H47*100,"")</f>
        <v/>
      </c>
      <c r="K47" s="131">
        <v>0</v>
      </c>
      <c r="L47" s="83">
        <f>IFERROR(I47-K47,"")</f>
        <v>0</v>
      </c>
      <c r="M47" s="131" t="str">
        <f>IFERROR(IF(D47&gt;0,I47/D47*10,""),"")</f>
        <v/>
      </c>
      <c r="N47" s="74" t="str">
        <f>IFERROR(IF(F47&gt;0,K47/F47*10,""),"")</f>
        <v/>
      </c>
      <c r="O47" s="141" t="str">
        <f t="shared" si="1"/>
        <v/>
      </c>
    </row>
    <row r="48" spans="1:17" s="1" customFormat="1" ht="15" hidden="1" customHeight="1" x14ac:dyDescent="0.2">
      <c r="A48" s="101" t="str">
        <f t="shared" si="0"/>
        <v>x</v>
      </c>
      <c r="B48" s="205" t="s">
        <v>88</v>
      </c>
      <c r="C48" s="206">
        <v>0.05</v>
      </c>
      <c r="D48" s="131">
        <v>0</v>
      </c>
      <c r="E48" s="230">
        <f>IFERROR(D48/C48*100,0)</f>
        <v>0</v>
      </c>
      <c r="F48" s="131">
        <v>0</v>
      </c>
      <c r="G48" s="99">
        <f>IFERROR(D48-F48,"")</f>
        <v>0</v>
      </c>
      <c r="H48" s="330"/>
      <c r="I48" s="230">
        <v>0</v>
      </c>
      <c r="J48" s="301" t="str">
        <f>IFERROR(I48/H48*100,"")</f>
        <v/>
      </c>
      <c r="K48" s="131">
        <v>0</v>
      </c>
      <c r="L48" s="83">
        <f>IFERROR(I48-K48,"")</f>
        <v>0</v>
      </c>
      <c r="M48" s="131" t="str">
        <f>IFERROR(IF(D48&gt;0,I48/D48*10,""),"")</f>
        <v/>
      </c>
      <c r="N48" s="74" t="str">
        <f>IFERROR(IF(F48&gt;0,K48/F48*10,""),"")</f>
        <v/>
      </c>
      <c r="O48" s="141" t="str">
        <f t="shared" si="1"/>
        <v/>
      </c>
    </row>
    <row r="49" spans="1:17" s="1" customFormat="1" ht="15" hidden="1" customHeight="1" x14ac:dyDescent="0.2">
      <c r="A49" s="101" t="str">
        <f t="shared" si="0"/>
        <v>x</v>
      </c>
      <c r="B49" s="205" t="s">
        <v>89</v>
      </c>
      <c r="C49" s="206">
        <v>0</v>
      </c>
      <c r="D49" s="131">
        <v>0</v>
      </c>
      <c r="E49" s="230">
        <f>IFERROR(D49/C49*100,0)</f>
        <v>0</v>
      </c>
      <c r="F49" s="131">
        <v>0</v>
      </c>
      <c r="G49" s="99">
        <f>IFERROR(D49-F49,"")</f>
        <v>0</v>
      </c>
      <c r="H49" s="330"/>
      <c r="I49" s="230">
        <v>0</v>
      </c>
      <c r="J49" s="301" t="str">
        <f>IFERROR(I49/H49*100,"")</f>
        <v/>
      </c>
      <c r="K49" s="131">
        <v>0</v>
      </c>
      <c r="L49" s="83">
        <f>IFERROR(I49-K49,"")</f>
        <v>0</v>
      </c>
      <c r="M49" s="131" t="str">
        <f>IFERROR(IF(D49&gt;0,I49/D49*10,""),"")</f>
        <v/>
      </c>
      <c r="N49" s="74" t="str">
        <f>IFERROR(IF(F49&gt;0,K49/F49*10,""),"")</f>
        <v/>
      </c>
      <c r="O49" s="141" t="str">
        <f t="shared" si="1"/>
        <v/>
      </c>
    </row>
    <row r="50" spans="1:17" s="1" customFormat="1" ht="15" hidden="1" customHeight="1" x14ac:dyDescent="0.2">
      <c r="A50" s="101" t="str">
        <f t="shared" si="0"/>
        <v>x</v>
      </c>
      <c r="B50" s="205" t="s">
        <v>101</v>
      </c>
      <c r="C50" s="206">
        <v>0</v>
      </c>
      <c r="D50" s="131">
        <v>0</v>
      </c>
      <c r="E50" s="230">
        <f>IFERROR(D50/C50*100,0)</f>
        <v>0</v>
      </c>
      <c r="F50" s="131">
        <v>0</v>
      </c>
      <c r="G50" s="99">
        <f>IFERROR(D50-F50,"")</f>
        <v>0</v>
      </c>
      <c r="H50" s="330"/>
      <c r="I50" s="230">
        <v>0</v>
      </c>
      <c r="J50" s="301" t="str">
        <f>IFERROR(I50/H50*100,"")</f>
        <v/>
      </c>
      <c r="K50" s="131">
        <v>0</v>
      </c>
      <c r="L50" s="83">
        <f>IFERROR(I50-K50,"")</f>
        <v>0</v>
      </c>
      <c r="M50" s="131" t="str">
        <f>IFERROR(IF(D50&gt;0,I50/D50*10,""),"")</f>
        <v/>
      </c>
      <c r="N50" s="74" t="str">
        <f>IFERROR(IF(F50&gt;0,K50/F50*10,""),"")</f>
        <v/>
      </c>
      <c r="O50" s="141" t="str">
        <f t="shared" si="1"/>
        <v/>
      </c>
    </row>
    <row r="51" spans="1:17" s="1" customFormat="1" ht="15.75" x14ac:dyDescent="0.2">
      <c r="A51" s="101">
        <f t="shared" si="0"/>
        <v>1.1684689999999998</v>
      </c>
      <c r="B51" s="205" t="s">
        <v>90</v>
      </c>
      <c r="C51" s="206">
        <v>5.1479999999999997</v>
      </c>
      <c r="D51" s="131">
        <v>1.1684689999999998</v>
      </c>
      <c r="E51" s="230">
        <f>IFERROR(D51/C51*100,0)</f>
        <v>22.697533022533019</v>
      </c>
      <c r="F51" s="131">
        <v>1.0821038999999999</v>
      </c>
      <c r="G51" s="99">
        <f>IFERROR(D51-F51,"")</f>
        <v>8.6365099999999861E-2</v>
      </c>
      <c r="H51" s="330">
        <v>15</v>
      </c>
      <c r="I51" s="230">
        <v>3.1894123399999996</v>
      </c>
      <c r="J51" s="301">
        <f>IFERROR(I51/H51*100,"")</f>
        <v>21.262748933333331</v>
      </c>
      <c r="K51" s="131">
        <v>4.0470699999999997</v>
      </c>
      <c r="L51" s="83">
        <f>IFERROR(I51-K51,"")</f>
        <v>-0.8576576600000001</v>
      </c>
      <c r="M51" s="131">
        <f>IFERROR(IF(D51&gt;0,I51/D51*10,""),"")</f>
        <v>27.295652173913044</v>
      </c>
      <c r="N51" s="74">
        <f>IFERROR(IF(F51&gt;0,K51/F51*10,""),"")</f>
        <v>37.400013067137088</v>
      </c>
      <c r="O51" s="141">
        <f t="shared" si="1"/>
        <v>-10.104360893224044</v>
      </c>
    </row>
    <row r="52" spans="1:17" s="1" customFormat="1" ht="15" hidden="1" customHeight="1" x14ac:dyDescent="0.2">
      <c r="A52" s="101" t="str">
        <f t="shared" si="0"/>
        <v>x</v>
      </c>
      <c r="B52" s="205" t="s">
        <v>102</v>
      </c>
      <c r="C52" s="206">
        <v>0</v>
      </c>
      <c r="D52" s="131">
        <v>0</v>
      </c>
      <c r="E52" s="230">
        <f>IFERROR(D52/C52*100,0)</f>
        <v>0</v>
      </c>
      <c r="F52" s="131">
        <v>0</v>
      </c>
      <c r="G52" s="99">
        <f>IFERROR(D52-F52,"")</f>
        <v>0</v>
      </c>
      <c r="H52" s="330"/>
      <c r="I52" s="230">
        <v>0</v>
      </c>
      <c r="J52" s="301" t="str">
        <f>IFERROR(I52/H52*100,"")</f>
        <v/>
      </c>
      <c r="K52" s="131">
        <v>0</v>
      </c>
      <c r="L52" s="83">
        <f>IFERROR(I52-K52,"")</f>
        <v>0</v>
      </c>
      <c r="M52" s="131" t="str">
        <f>IFERROR(IF(D52&gt;0,I52/D52*10,""),"")</f>
        <v/>
      </c>
      <c r="N52" s="74" t="str">
        <f>IFERROR(IF(F52&gt;0,K52/F52*10,""),"")</f>
        <v/>
      </c>
      <c r="O52" s="141" t="str">
        <f t="shared" si="1"/>
        <v/>
      </c>
    </row>
    <row r="53" spans="1:17" s="13" customFormat="1" ht="15.75" hidden="1" customHeight="1" x14ac:dyDescent="0.25">
      <c r="A53" s="101" t="str">
        <f t="shared" si="0"/>
        <v>x</v>
      </c>
      <c r="B53" s="208" t="s">
        <v>31</v>
      </c>
      <c r="C53" s="209">
        <v>0</v>
      </c>
      <c r="D53" s="24">
        <v>0</v>
      </c>
      <c r="E53" s="237">
        <f>IFERROR(D53/C53*100,0)</f>
        <v>0</v>
      </c>
      <c r="F53" s="24">
        <v>0</v>
      </c>
      <c r="G53" s="98">
        <f>D53-F53</f>
        <v>0</v>
      </c>
      <c r="H53" s="331">
        <v>0</v>
      </c>
      <c r="I53" s="237">
        <v>0</v>
      </c>
      <c r="J53" s="237" t="str">
        <f>IFERROR(I53/H53*100,"")</f>
        <v/>
      </c>
      <c r="K53" s="229">
        <v>0</v>
      </c>
      <c r="L53" s="31">
        <f>SUM(L54:L67)</f>
        <v>0</v>
      </c>
      <c r="M53" s="24" t="str">
        <f>IF(D53&gt;0,#REF!/D53*10,"")</f>
        <v/>
      </c>
      <c r="N53" s="21" t="str">
        <f>IF(F53&gt;0,K53/F53*10,"")</f>
        <v/>
      </c>
      <c r="O53" s="98" t="str">
        <f t="shared" si="1"/>
        <v/>
      </c>
    </row>
    <row r="54" spans="1:17" s="17" customFormat="1" ht="15" hidden="1" customHeight="1" x14ac:dyDescent="0.2">
      <c r="A54" s="101" t="str">
        <f t="shared" si="0"/>
        <v>x</v>
      </c>
      <c r="B54" s="210" t="s">
        <v>91</v>
      </c>
      <c r="C54" s="206">
        <v>0</v>
      </c>
      <c r="D54" s="131">
        <v>0</v>
      </c>
      <c r="E54" s="230">
        <f>IFERROR(D54/C54*100,0)</f>
        <v>0</v>
      </c>
      <c r="F54" s="131">
        <v>0</v>
      </c>
      <c r="G54" s="99">
        <f>IFERROR(D54-F54,"")</f>
        <v>0</v>
      </c>
      <c r="H54" s="330"/>
      <c r="I54" s="230">
        <v>0</v>
      </c>
      <c r="J54" s="301" t="str">
        <f>IFERROR(I54/H54*100,"")</f>
        <v/>
      </c>
      <c r="K54" s="131">
        <v>0</v>
      </c>
      <c r="L54" s="83">
        <f>IFERROR(I54-K54,"")</f>
        <v>0</v>
      </c>
      <c r="M54" s="131" t="str">
        <f>IFERROR(IF(D54&gt;0,I54/D54*10,""),"")</f>
        <v/>
      </c>
      <c r="N54" s="74" t="str">
        <f>IFERROR(IF(F54&gt;0,K54/F54*10,""),"")</f>
        <v/>
      </c>
      <c r="O54" s="141" t="str">
        <f t="shared" si="1"/>
        <v/>
      </c>
      <c r="P54" s="1"/>
      <c r="Q54" s="1"/>
    </row>
    <row r="55" spans="1:17" s="1" customFormat="1" ht="15" hidden="1" customHeight="1" x14ac:dyDescent="0.2">
      <c r="A55" s="101" t="str">
        <f t="shared" si="0"/>
        <v>x</v>
      </c>
      <c r="B55" s="210" t="s">
        <v>92</v>
      </c>
      <c r="C55" s="206">
        <v>0</v>
      </c>
      <c r="D55" s="131">
        <v>0</v>
      </c>
      <c r="E55" s="230">
        <f>IFERROR(D55/C55*100,0)</f>
        <v>0</v>
      </c>
      <c r="F55" s="131">
        <v>0</v>
      </c>
      <c r="G55" s="99">
        <f>IFERROR(D55-F55,"")</f>
        <v>0</v>
      </c>
      <c r="H55" s="330"/>
      <c r="I55" s="230">
        <v>0</v>
      </c>
      <c r="J55" s="301" t="str">
        <f>IFERROR(I55/H55*100,"")</f>
        <v/>
      </c>
      <c r="K55" s="131">
        <v>0</v>
      </c>
      <c r="L55" s="83">
        <f>IFERROR(I55-K55,"")</f>
        <v>0</v>
      </c>
      <c r="M55" s="131" t="str">
        <f>IFERROR(IF(D55&gt;0,I55/D55*10,""),"")</f>
        <v/>
      </c>
      <c r="N55" s="74" t="str">
        <f>IFERROR(IF(F55&gt;0,K55/F55*10,""),"")</f>
        <v/>
      </c>
      <c r="O55" s="141" t="str">
        <f t="shared" si="1"/>
        <v/>
      </c>
    </row>
    <row r="56" spans="1:17" s="1" customFormat="1" ht="15" hidden="1" customHeight="1" x14ac:dyDescent="0.2">
      <c r="A56" s="101" t="str">
        <f t="shared" si="0"/>
        <v>x</v>
      </c>
      <c r="B56" s="210" t="s">
        <v>93</v>
      </c>
      <c r="C56" s="206">
        <v>0</v>
      </c>
      <c r="D56" s="131">
        <v>0</v>
      </c>
      <c r="E56" s="230">
        <f>IFERROR(D56/C56*100,0)</f>
        <v>0</v>
      </c>
      <c r="F56" s="131">
        <v>0</v>
      </c>
      <c r="G56" s="99">
        <f>IFERROR(D56-F56,"")</f>
        <v>0</v>
      </c>
      <c r="H56" s="330"/>
      <c r="I56" s="230">
        <v>0</v>
      </c>
      <c r="J56" s="301" t="str">
        <f>IFERROR(I56/H56*100,"")</f>
        <v/>
      </c>
      <c r="K56" s="131">
        <v>0</v>
      </c>
      <c r="L56" s="83">
        <f>IFERROR(I56-K56,"")</f>
        <v>0</v>
      </c>
      <c r="M56" s="131" t="str">
        <f>IFERROR(IF(D56&gt;0,I56/D56*10,""),"")</f>
        <v/>
      </c>
      <c r="N56" s="74" t="str">
        <f>IFERROR(IF(F56&gt;0,K56/F56*10,""),"")</f>
        <v/>
      </c>
      <c r="O56" s="141" t="str">
        <f t="shared" si="1"/>
        <v/>
      </c>
    </row>
    <row r="57" spans="1:17" s="1" customFormat="1" ht="15" hidden="1" customHeight="1" x14ac:dyDescent="0.2">
      <c r="A57" s="101" t="str">
        <f t="shared" si="0"/>
        <v>x</v>
      </c>
      <c r="B57" s="210" t="s">
        <v>94</v>
      </c>
      <c r="C57" s="206">
        <v>0</v>
      </c>
      <c r="D57" s="131">
        <v>0</v>
      </c>
      <c r="E57" s="230">
        <f>IFERROR(D57/C57*100,0)</f>
        <v>0</v>
      </c>
      <c r="F57" s="131">
        <v>0</v>
      </c>
      <c r="G57" s="99">
        <f>IFERROR(D57-F57,"")</f>
        <v>0</v>
      </c>
      <c r="H57" s="330"/>
      <c r="I57" s="230">
        <v>0</v>
      </c>
      <c r="J57" s="301" t="str">
        <f>IFERROR(I57/H57*100,"")</f>
        <v/>
      </c>
      <c r="K57" s="131">
        <v>0</v>
      </c>
      <c r="L57" s="83">
        <f>IFERROR(I57-K57,"")</f>
        <v>0</v>
      </c>
      <c r="M57" s="131" t="str">
        <f>IFERROR(IF(D57&gt;0,I57/D57*10,""),"")</f>
        <v/>
      </c>
      <c r="N57" s="74" t="str">
        <f>IFERROR(IF(F57&gt;0,K57/F57*10,""),"")</f>
        <v/>
      </c>
      <c r="O57" s="141" t="str">
        <f t="shared" si="1"/>
        <v/>
      </c>
    </row>
    <row r="58" spans="1:17" s="1" customFormat="1" ht="15" hidden="1" customHeight="1" x14ac:dyDescent="0.2">
      <c r="A58" s="101" t="str">
        <f t="shared" si="0"/>
        <v>x</v>
      </c>
      <c r="B58" s="210" t="s">
        <v>57</v>
      </c>
      <c r="C58" s="206">
        <v>0</v>
      </c>
      <c r="D58" s="131">
        <v>0</v>
      </c>
      <c r="E58" s="230">
        <f>IFERROR(D58/C58*100,0)</f>
        <v>0</v>
      </c>
      <c r="F58" s="131">
        <v>0</v>
      </c>
      <c r="G58" s="99">
        <f>IFERROR(D58-F58,"")</f>
        <v>0</v>
      </c>
      <c r="H58" s="330"/>
      <c r="I58" s="230">
        <v>0</v>
      </c>
      <c r="J58" s="301" t="str">
        <f>IFERROR(I58/H58*100,"")</f>
        <v/>
      </c>
      <c r="K58" s="131">
        <v>0</v>
      </c>
      <c r="L58" s="83">
        <f>IFERROR(I58-K58,"")</f>
        <v>0</v>
      </c>
      <c r="M58" s="131" t="str">
        <f>IFERROR(IF(D58&gt;0,I58/D58*10,""),"")</f>
        <v/>
      </c>
      <c r="N58" s="74" t="str">
        <f>IFERROR(IF(F58&gt;0,K58/F58*10,""),"")</f>
        <v/>
      </c>
      <c r="O58" s="141" t="str">
        <f t="shared" si="1"/>
        <v/>
      </c>
    </row>
    <row r="59" spans="1:17" s="1" customFormat="1" ht="15" hidden="1" customHeight="1" x14ac:dyDescent="0.2">
      <c r="A59" s="101" t="str">
        <f t="shared" si="0"/>
        <v>x</v>
      </c>
      <c r="B59" s="210" t="s">
        <v>32</v>
      </c>
      <c r="C59" s="206">
        <v>0</v>
      </c>
      <c r="D59" s="131">
        <v>0</v>
      </c>
      <c r="E59" s="230">
        <f>IFERROR(D59/C59*100,0)</f>
        <v>0</v>
      </c>
      <c r="F59" s="131">
        <v>0</v>
      </c>
      <c r="G59" s="99">
        <f>IFERROR(D59-F59,"")</f>
        <v>0</v>
      </c>
      <c r="H59" s="325"/>
      <c r="I59" s="230">
        <v>0</v>
      </c>
      <c r="J59" s="301" t="str">
        <f>IFERROR(I59/H59*100,"")</f>
        <v/>
      </c>
      <c r="K59" s="131">
        <v>0</v>
      </c>
      <c r="L59" s="83">
        <f>IFERROR(I59-K59,"")</f>
        <v>0</v>
      </c>
      <c r="M59" s="131" t="str">
        <f>IFERROR(IF(D59&gt;0,I59/D59*10,""),"")</f>
        <v/>
      </c>
      <c r="N59" s="74" t="str">
        <f>IFERROR(IF(F59&gt;0,K59/F59*10,""),"")</f>
        <v/>
      </c>
      <c r="O59" s="141" t="str">
        <f t="shared" si="1"/>
        <v/>
      </c>
    </row>
    <row r="60" spans="1:17" s="1" customFormat="1" ht="15" hidden="1" customHeight="1" x14ac:dyDescent="0.2">
      <c r="A60" s="101" t="str">
        <f t="shared" si="0"/>
        <v>x</v>
      </c>
      <c r="B60" s="210" t="s">
        <v>60</v>
      </c>
      <c r="C60" s="206">
        <v>0</v>
      </c>
      <c r="D60" s="131">
        <v>0</v>
      </c>
      <c r="E60" s="230">
        <f>IFERROR(D60/C60*100,0)</f>
        <v>0</v>
      </c>
      <c r="F60" s="131">
        <v>0</v>
      </c>
      <c r="G60" s="99">
        <f>IFERROR(D60-F60,"")</f>
        <v>0</v>
      </c>
      <c r="H60" s="301"/>
      <c r="I60" s="230">
        <v>0</v>
      </c>
      <c r="J60" s="301" t="str">
        <f>IFERROR(I60/H60*100,"")</f>
        <v/>
      </c>
      <c r="K60" s="131">
        <v>0</v>
      </c>
      <c r="L60" s="83">
        <f>IFERROR(I60-K60,"")</f>
        <v>0</v>
      </c>
      <c r="M60" s="131" t="str">
        <f>IFERROR(IF(D60&gt;0,I60/D60*10,""),"")</f>
        <v/>
      </c>
      <c r="N60" s="74" t="str">
        <f>IFERROR(IF(F60&gt;0,K60/F60*10,""),"")</f>
        <v/>
      </c>
      <c r="O60" s="141" t="str">
        <f t="shared" si="1"/>
        <v/>
      </c>
    </row>
    <row r="61" spans="1:17" s="1" customFormat="1" ht="15" hidden="1" customHeight="1" x14ac:dyDescent="0.2">
      <c r="A61" s="101" t="str">
        <f t="shared" si="0"/>
        <v>x</v>
      </c>
      <c r="B61" s="210" t="s">
        <v>33</v>
      </c>
      <c r="C61" s="206">
        <v>0</v>
      </c>
      <c r="D61" s="131">
        <v>0</v>
      </c>
      <c r="E61" s="230">
        <f>IFERROR(D61/C61*100,0)</f>
        <v>0</v>
      </c>
      <c r="F61" s="131">
        <v>0</v>
      </c>
      <c r="G61" s="99">
        <f>IFERROR(D61-F61,"")</f>
        <v>0</v>
      </c>
      <c r="H61" s="301">
        <v>0</v>
      </c>
      <c r="I61" s="230">
        <v>0</v>
      </c>
      <c r="J61" s="301" t="str">
        <f>IFERROR(I61/H61*100,"")</f>
        <v/>
      </c>
      <c r="K61" s="131">
        <v>0</v>
      </c>
      <c r="L61" s="83">
        <f>IFERROR(I61-K61,"")</f>
        <v>0</v>
      </c>
      <c r="M61" s="131" t="str">
        <f>IFERROR(IF(D61&gt;0,I61/D61*10,""),"")</f>
        <v/>
      </c>
      <c r="N61" s="74" t="str">
        <f>IFERROR(IF(F61&gt;0,K61/F61*10,""),"")</f>
        <v/>
      </c>
      <c r="O61" s="141" t="str">
        <f t="shared" si="1"/>
        <v/>
      </c>
    </row>
    <row r="62" spans="1:17" s="1" customFormat="1" ht="15" hidden="1" customHeight="1" x14ac:dyDescent="0.2">
      <c r="A62" s="101" t="str">
        <f t="shared" si="0"/>
        <v>x</v>
      </c>
      <c r="B62" s="210" t="s">
        <v>95</v>
      </c>
      <c r="C62" s="206">
        <v>0</v>
      </c>
      <c r="D62" s="131">
        <v>0</v>
      </c>
      <c r="E62" s="230">
        <f>IFERROR(D62/C62*100,0)</f>
        <v>0</v>
      </c>
      <c r="F62" s="131">
        <v>0</v>
      </c>
      <c r="G62" s="99">
        <f>IFERROR(D62-F62,"")</f>
        <v>0</v>
      </c>
      <c r="H62" s="301"/>
      <c r="I62" s="230">
        <v>0</v>
      </c>
      <c r="J62" s="301" t="str">
        <f>IFERROR(I62/H62*100,"")</f>
        <v/>
      </c>
      <c r="K62" s="131">
        <v>0</v>
      </c>
      <c r="L62" s="83">
        <f>IFERROR(I62-K62,"")</f>
        <v>0</v>
      </c>
      <c r="M62" s="131" t="str">
        <f>IFERROR(IF(D62&gt;0,I62/D62*10,""),"")</f>
        <v/>
      </c>
      <c r="N62" s="74" t="str">
        <f>IFERROR(IF(F62&gt;0,K62/F62*10,""),"")</f>
        <v/>
      </c>
      <c r="O62" s="141" t="str">
        <f t="shared" si="1"/>
        <v/>
      </c>
    </row>
    <row r="63" spans="1:17" s="1" customFormat="1" ht="15" hidden="1" customHeight="1" x14ac:dyDescent="0.2">
      <c r="A63" s="101" t="str">
        <f t="shared" si="0"/>
        <v>x</v>
      </c>
      <c r="B63" s="210" t="s">
        <v>34</v>
      </c>
      <c r="C63" s="206">
        <v>0</v>
      </c>
      <c r="D63" s="131">
        <v>0</v>
      </c>
      <c r="E63" s="230">
        <f>IFERROR(D63/C63*100,0)</f>
        <v>0</v>
      </c>
      <c r="F63" s="131">
        <v>0</v>
      </c>
      <c r="G63" s="99">
        <f>IFERROR(D63-F63,"")</f>
        <v>0</v>
      </c>
      <c r="H63" s="301"/>
      <c r="I63" s="230">
        <v>0</v>
      </c>
      <c r="J63" s="301" t="str">
        <f>IFERROR(I63/H63*100,"")</f>
        <v/>
      </c>
      <c r="K63" s="131">
        <v>0</v>
      </c>
      <c r="L63" s="83">
        <f>IFERROR(I63-K63,"")</f>
        <v>0</v>
      </c>
      <c r="M63" s="131" t="str">
        <f>IFERROR(IF(D63&gt;0,I63/D63*10,""),"")</f>
        <v/>
      </c>
      <c r="N63" s="74" t="str">
        <f>IFERROR(IF(F63&gt;0,K63/F63*10,""),"")</f>
        <v/>
      </c>
      <c r="O63" s="141" t="str">
        <f t="shared" si="1"/>
        <v/>
      </c>
    </row>
    <row r="64" spans="1:17" s="1" customFormat="1" ht="15" hidden="1" customHeight="1" x14ac:dyDescent="0.2">
      <c r="A64" s="101" t="str">
        <f t="shared" si="0"/>
        <v>x</v>
      </c>
      <c r="B64" s="210" t="s">
        <v>35</v>
      </c>
      <c r="C64" s="206">
        <v>0</v>
      </c>
      <c r="D64" s="131">
        <v>0</v>
      </c>
      <c r="E64" s="230">
        <f>IFERROR(D64/C64*100,0)</f>
        <v>0</v>
      </c>
      <c r="F64" s="131">
        <v>0</v>
      </c>
      <c r="G64" s="99">
        <f>IFERROR(D64-F64,"")</f>
        <v>0</v>
      </c>
      <c r="H64" s="301">
        <v>0</v>
      </c>
      <c r="I64" s="230">
        <v>0</v>
      </c>
      <c r="J64" s="301" t="str">
        <f>IFERROR(I64/H64*100,"")</f>
        <v/>
      </c>
      <c r="K64" s="131">
        <v>0</v>
      </c>
      <c r="L64" s="83">
        <f>IFERROR(I64-K64,"")</f>
        <v>0</v>
      </c>
      <c r="M64" s="131" t="str">
        <f>IFERROR(IF(D64&gt;0,I64/D64*10,""),"")</f>
        <v/>
      </c>
      <c r="N64" s="74" t="str">
        <f>IFERROR(IF(F64&gt;0,K64/F64*10,""),"")</f>
        <v/>
      </c>
      <c r="O64" s="141" t="str">
        <f t="shared" si="1"/>
        <v/>
      </c>
    </row>
    <row r="65" spans="1:15" s="1" customFormat="1" ht="15" hidden="1" customHeight="1" x14ac:dyDescent="0.2">
      <c r="A65" s="101" t="str">
        <f t="shared" si="0"/>
        <v>x</v>
      </c>
      <c r="B65" s="205" t="s">
        <v>36</v>
      </c>
      <c r="C65" s="206">
        <v>0</v>
      </c>
      <c r="D65" s="131">
        <v>0</v>
      </c>
      <c r="E65" s="230">
        <f>IFERROR(D65/C65*100,0)</f>
        <v>0</v>
      </c>
      <c r="F65" s="131">
        <v>0</v>
      </c>
      <c r="G65" s="99">
        <f>IFERROR(D65-F65,"")</f>
        <v>0</v>
      </c>
      <c r="H65" s="301"/>
      <c r="I65" s="230">
        <v>0</v>
      </c>
      <c r="J65" s="301" t="str">
        <f>IFERROR(I65/H65*100,"")</f>
        <v/>
      </c>
      <c r="K65" s="131">
        <v>0</v>
      </c>
      <c r="L65" s="83">
        <f>IFERROR(I65-K65,"")</f>
        <v>0</v>
      </c>
      <c r="M65" s="131" t="str">
        <f>IFERROR(IF(D65&gt;0,I65/D65*10,""),"")</f>
        <v/>
      </c>
      <c r="N65" s="74" t="str">
        <f>IFERROR(IF(F65&gt;0,K65/F65*10,""),"")</f>
        <v/>
      </c>
      <c r="O65" s="141" t="str">
        <f t="shared" si="1"/>
        <v/>
      </c>
    </row>
    <row r="66" spans="1:15" s="1" customFormat="1" ht="15" hidden="1" customHeight="1" x14ac:dyDescent="0.2">
      <c r="A66" s="101" t="str">
        <f t="shared" si="0"/>
        <v>x</v>
      </c>
      <c r="B66" s="210" t="s">
        <v>37</v>
      </c>
      <c r="C66" s="206">
        <v>0</v>
      </c>
      <c r="D66" s="131">
        <v>0</v>
      </c>
      <c r="E66" s="230">
        <f>IFERROR(D66/C66*100,0)</f>
        <v>0</v>
      </c>
      <c r="F66" s="131">
        <v>0</v>
      </c>
      <c r="G66" s="99">
        <f>IFERROR(D66-F66,"")</f>
        <v>0</v>
      </c>
      <c r="H66" s="301"/>
      <c r="I66" s="230">
        <v>0</v>
      </c>
      <c r="J66" s="301" t="str">
        <f>IFERROR(I66/H66*100,"")</f>
        <v/>
      </c>
      <c r="K66" s="131">
        <v>0</v>
      </c>
      <c r="L66" s="83">
        <f>IFERROR(I66-K66,"")</f>
        <v>0</v>
      </c>
      <c r="M66" s="131" t="str">
        <f>IFERROR(IF(D66&gt;0,I66/D66*10,""),"")</f>
        <v/>
      </c>
      <c r="N66" s="74" t="str">
        <f>IFERROR(IF(F66&gt;0,K66/F66*10,""),"")</f>
        <v/>
      </c>
      <c r="O66" s="141" t="str">
        <f t="shared" si="1"/>
        <v/>
      </c>
    </row>
    <row r="67" spans="1:15" s="1" customFormat="1" ht="15" hidden="1" customHeight="1" x14ac:dyDescent="0.2">
      <c r="A67" s="101" t="str">
        <f t="shared" si="0"/>
        <v>x</v>
      </c>
      <c r="B67" s="210" t="s">
        <v>38</v>
      </c>
      <c r="C67" s="206">
        <v>0</v>
      </c>
      <c r="D67" s="131">
        <v>0</v>
      </c>
      <c r="E67" s="230">
        <f>IFERROR(D67/C67*100,0)</f>
        <v>0</v>
      </c>
      <c r="F67" s="131">
        <v>0</v>
      </c>
      <c r="G67" s="99">
        <f>IFERROR(D67-F67,"")</f>
        <v>0</v>
      </c>
      <c r="H67" s="301"/>
      <c r="I67" s="230">
        <v>0</v>
      </c>
      <c r="J67" s="301" t="str">
        <f>IFERROR(I67/H67*100,"")</f>
        <v/>
      </c>
      <c r="K67" s="131">
        <v>0</v>
      </c>
      <c r="L67" s="83">
        <f>IFERROR(I67-K67,"")</f>
        <v>0</v>
      </c>
      <c r="M67" s="131" t="str">
        <f>IFERROR(IF(D67&gt;0,I67/D67*10,""),"")</f>
        <v/>
      </c>
      <c r="N67" s="74" t="str">
        <f>IFERROR(IF(F67&gt;0,K67/F67*10,""),"")</f>
        <v/>
      </c>
      <c r="O67" s="141" t="str">
        <f t="shared" si="1"/>
        <v/>
      </c>
    </row>
    <row r="68" spans="1:15" s="13" customFormat="1" ht="15.75" hidden="1" customHeight="1" x14ac:dyDescent="0.25">
      <c r="A68" s="101" t="str">
        <f t="shared" si="0"/>
        <v>x</v>
      </c>
      <c r="B68" s="211" t="s">
        <v>138</v>
      </c>
      <c r="C68" s="209">
        <v>0</v>
      </c>
      <c r="D68" s="132">
        <v>0</v>
      </c>
      <c r="E68" s="237">
        <f>IFERROR(D68/C68*100,0)</f>
        <v>0</v>
      </c>
      <c r="F68" s="229">
        <v>0</v>
      </c>
      <c r="G68" s="25">
        <f>D68-F68</f>
        <v>0</v>
      </c>
      <c r="H68" s="302">
        <v>0</v>
      </c>
      <c r="I68" s="237">
        <v>0</v>
      </c>
      <c r="J68" s="237" t="str">
        <f>IFERROR(I68/H68*100,"")</f>
        <v/>
      </c>
      <c r="K68" s="229">
        <v>0</v>
      </c>
      <c r="L68" s="31">
        <f>I68-K68</f>
        <v>0</v>
      </c>
      <c r="M68" s="24" t="str">
        <f>IF(D68&gt;0,I68/D68*10,"")</f>
        <v/>
      </c>
      <c r="N68" s="21" t="str">
        <f>IF(F68&gt;0,K68/F68*10,"")</f>
        <v/>
      </c>
      <c r="O68" s="98" t="str">
        <f t="shared" si="1"/>
        <v/>
      </c>
    </row>
    <row r="69" spans="1:15" s="1" customFormat="1" ht="15" hidden="1" customHeight="1" x14ac:dyDescent="0.2">
      <c r="A69" s="101" t="str">
        <f t="shared" si="0"/>
        <v>x</v>
      </c>
      <c r="B69" s="210" t="s">
        <v>96</v>
      </c>
      <c r="C69" s="206">
        <v>0</v>
      </c>
      <c r="D69" s="131">
        <v>0</v>
      </c>
      <c r="E69" s="230">
        <f>IFERROR(D69/C69*100,0)</f>
        <v>0</v>
      </c>
      <c r="F69" s="131">
        <v>0</v>
      </c>
      <c r="G69" s="99">
        <f>IFERROR(D69-F69,"")</f>
        <v>0</v>
      </c>
      <c r="H69" s="301"/>
      <c r="I69" s="230">
        <v>0</v>
      </c>
      <c r="J69" s="301" t="str">
        <f>IFERROR(I69/H69*100,"")</f>
        <v/>
      </c>
      <c r="K69" s="131">
        <v>0</v>
      </c>
      <c r="L69" s="83">
        <f>IFERROR(I69-K69,"")</f>
        <v>0</v>
      </c>
      <c r="M69" s="131" t="str">
        <f>IFERROR(IF(D69&gt;0,I69/D69*10,""),"")</f>
        <v/>
      </c>
      <c r="N69" s="74" t="str">
        <f>IFERROR(IF(F69&gt;0,K69/F69*10,""),"")</f>
        <v/>
      </c>
      <c r="O69" s="141" t="str">
        <f t="shared" si="1"/>
        <v/>
      </c>
    </row>
    <row r="70" spans="1:15" s="1" customFormat="1" ht="15" hidden="1" customHeight="1" x14ac:dyDescent="0.2">
      <c r="A70" s="101" t="str">
        <f t="shared" ref="A70:A101" si="2">IF(OR(D70="",D70=0),"x",D70)</f>
        <v>x</v>
      </c>
      <c r="B70" s="212" t="s">
        <v>39</v>
      </c>
      <c r="C70" s="206">
        <v>0</v>
      </c>
      <c r="D70" s="131">
        <v>0</v>
      </c>
      <c r="E70" s="230">
        <f>IFERROR(D70/C70*100,0)</f>
        <v>0</v>
      </c>
      <c r="F70" s="131">
        <v>0</v>
      </c>
      <c r="G70" s="99">
        <f>IFERROR(D70-F70,"")</f>
        <v>0</v>
      </c>
      <c r="H70" s="301"/>
      <c r="I70" s="230">
        <v>0</v>
      </c>
      <c r="J70" s="301" t="str">
        <f>IFERROR(I70/H70*100,"")</f>
        <v/>
      </c>
      <c r="K70" s="131">
        <v>0</v>
      </c>
      <c r="L70" s="83">
        <f>IFERROR(I70-K70,"")</f>
        <v>0</v>
      </c>
      <c r="M70" s="131" t="str">
        <f>IFERROR(IF(D70&gt;0,I70/D70*10,""),"")</f>
        <v/>
      </c>
      <c r="N70" s="74" t="str">
        <f>IFERROR(IF(F70&gt;0,K70/F70*10,""),"")</f>
        <v/>
      </c>
      <c r="O70" s="141" t="str">
        <f t="shared" ref="O70:O101" si="3">IFERROR(M70-N70,"")</f>
        <v/>
      </c>
    </row>
    <row r="71" spans="1:15" s="1" customFormat="1" ht="15" hidden="1" customHeight="1" x14ac:dyDescent="0.2">
      <c r="A71" s="101" t="str">
        <f t="shared" si="2"/>
        <v>x</v>
      </c>
      <c r="B71" s="210" t="s">
        <v>40</v>
      </c>
      <c r="C71" s="206">
        <v>0</v>
      </c>
      <c r="D71" s="131">
        <v>0</v>
      </c>
      <c r="E71" s="230">
        <f>IFERROR(D71/C71*100,0)</f>
        <v>0</v>
      </c>
      <c r="F71" s="131">
        <v>0</v>
      </c>
      <c r="G71" s="99">
        <f>IFERROR(D71-F71,"")</f>
        <v>0</v>
      </c>
      <c r="H71" s="301"/>
      <c r="I71" s="230">
        <v>0</v>
      </c>
      <c r="J71" s="301" t="str">
        <f>IFERROR(I71/H71*100,"")</f>
        <v/>
      </c>
      <c r="K71" s="131">
        <v>0</v>
      </c>
      <c r="L71" s="83">
        <f>IFERROR(I71-K71,"")</f>
        <v>0</v>
      </c>
      <c r="M71" s="131" t="str">
        <f>IFERROR(IF(D71&gt;0,I71/D71*10,""),"")</f>
        <v/>
      </c>
      <c r="N71" s="74" t="str">
        <f>IFERROR(IF(F71&gt;0,K71/F71*10,""),"")</f>
        <v/>
      </c>
      <c r="O71" s="141" t="str">
        <f t="shared" si="3"/>
        <v/>
      </c>
    </row>
    <row r="72" spans="1:15" s="1" customFormat="1" ht="15" hidden="1" customHeight="1" x14ac:dyDescent="0.2">
      <c r="A72" s="101" t="e">
        <f t="shared" si="2"/>
        <v>#VALUE!</v>
      </c>
      <c r="B72" s="210" t="s">
        <v>136</v>
      </c>
      <c r="C72" s="206"/>
      <c r="D72" s="131" t="e">
        <v>#VALUE!</v>
      </c>
      <c r="E72" s="230">
        <f>IFERROR(D72/C72*100,0)</f>
        <v>0</v>
      </c>
      <c r="F72" s="131" t="e">
        <v>#VALUE!</v>
      </c>
      <c r="G72" s="99" t="str">
        <f>IFERROR(D72-F72,"")</f>
        <v/>
      </c>
      <c r="H72" s="301"/>
      <c r="I72" s="230" t="e">
        <v>#VALUE!</v>
      </c>
      <c r="J72" s="301" t="str">
        <f>IFERROR(I72/H72*100,"")</f>
        <v/>
      </c>
      <c r="K72" s="131" t="e">
        <v>#VALUE!</v>
      </c>
      <c r="L72" s="83" t="str">
        <f>IFERROR(I72-K72,"")</f>
        <v/>
      </c>
      <c r="M72" s="131" t="str">
        <f>IFERROR(IF(D72&gt;0,I72/D72*10,""),"")</f>
        <v/>
      </c>
      <c r="N72" s="74" t="str">
        <f>IFERROR(IF(F72&gt;0,K72/F72*10,""),"")</f>
        <v/>
      </c>
      <c r="O72" s="141" t="str">
        <f t="shared" si="3"/>
        <v/>
      </c>
    </row>
    <row r="73" spans="1:15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31" t="e">
        <v>#VALUE!</v>
      </c>
      <c r="E73" s="230">
        <f>IFERROR(D73/C73*100,0)</f>
        <v>0</v>
      </c>
      <c r="F73" s="131" t="e">
        <v>#VALUE!</v>
      </c>
      <c r="G73" s="99" t="str">
        <f>IFERROR(D73-F73,"")</f>
        <v/>
      </c>
      <c r="H73" s="301"/>
      <c r="I73" s="230" t="e">
        <v>#VALUE!</v>
      </c>
      <c r="J73" s="301" t="str">
        <f>IFERROR(I73/H73*100,"")</f>
        <v/>
      </c>
      <c r="K73" s="131" t="e">
        <v>#VALUE!</v>
      </c>
      <c r="L73" s="83" t="str">
        <f>IFERROR(I73-K73,"")</f>
        <v/>
      </c>
      <c r="M73" s="131" t="str">
        <f>IFERROR(IF(D73&gt;0,I73/D73*10,""),"")</f>
        <v/>
      </c>
      <c r="N73" s="74" t="str">
        <f>IFERROR(IF(F73&gt;0,K73/F73*10,""),"")</f>
        <v/>
      </c>
      <c r="O73" s="141" t="str">
        <f t="shared" si="3"/>
        <v/>
      </c>
    </row>
    <row r="74" spans="1:15" s="1" customFormat="1" ht="15" hidden="1" customHeight="1" x14ac:dyDescent="0.2">
      <c r="A74" s="101" t="str">
        <f t="shared" si="2"/>
        <v>x</v>
      </c>
      <c r="B74" s="210" t="s">
        <v>41</v>
      </c>
      <c r="C74" s="206">
        <v>0</v>
      </c>
      <c r="D74" s="131">
        <v>0</v>
      </c>
      <c r="E74" s="230">
        <f>IFERROR(D74/C74*100,0)</f>
        <v>0</v>
      </c>
      <c r="F74" s="131">
        <v>0</v>
      </c>
      <c r="G74" s="99">
        <f>IFERROR(D74-F74,"")</f>
        <v>0</v>
      </c>
      <c r="H74" s="301"/>
      <c r="I74" s="230">
        <v>0</v>
      </c>
      <c r="J74" s="301" t="str">
        <f>IFERROR(I74/H74*100,"")</f>
        <v/>
      </c>
      <c r="K74" s="131">
        <v>0</v>
      </c>
      <c r="L74" s="83">
        <f>IFERROR(I74-K74,"")</f>
        <v>0</v>
      </c>
      <c r="M74" s="131" t="str">
        <f>IFERROR(IF(D74&gt;0,I74/D74*10,""),"")</f>
        <v/>
      </c>
      <c r="N74" s="74" t="str">
        <f>IFERROR(IF(F74&gt;0,K74/F74*10,""),"")</f>
        <v/>
      </c>
      <c r="O74" s="141" t="str">
        <f t="shared" si="3"/>
        <v/>
      </c>
    </row>
    <row r="75" spans="1:15" s="13" customFormat="1" ht="15.75" hidden="1" customHeight="1" x14ac:dyDescent="0.25">
      <c r="A75" s="101" t="str">
        <f t="shared" si="2"/>
        <v>x</v>
      </c>
      <c r="B75" s="208" t="s">
        <v>42</v>
      </c>
      <c r="C75" s="209">
        <v>0</v>
      </c>
      <c r="D75" s="24">
        <v>0</v>
      </c>
      <c r="E75" s="237">
        <f>IFERROR(D75/C75*100,0)</f>
        <v>0</v>
      </c>
      <c r="F75" s="24">
        <v>0</v>
      </c>
      <c r="G75" s="98">
        <f>D75-F75</f>
        <v>0</v>
      </c>
      <c r="H75" s="236">
        <v>0</v>
      </c>
      <c r="I75" s="237">
        <v>0</v>
      </c>
      <c r="J75" s="237" t="str">
        <f>IFERROR(I75/H75*100,"")</f>
        <v/>
      </c>
      <c r="K75" s="229">
        <v>0</v>
      </c>
      <c r="L75" s="31">
        <f>I75-K75</f>
        <v>0</v>
      </c>
      <c r="M75" s="24" t="str">
        <f>IF(D75&gt;0,I75/D75*10,"")</f>
        <v/>
      </c>
      <c r="N75" s="21" t="str">
        <f>IF(F75&gt;0,K75/F75*10,"")</f>
        <v/>
      </c>
      <c r="O75" s="98" t="str">
        <f t="shared" si="3"/>
        <v/>
      </c>
    </row>
    <row r="76" spans="1:15" s="1" customFormat="1" ht="15" hidden="1" customHeight="1" x14ac:dyDescent="0.2">
      <c r="A76" s="101" t="str">
        <f t="shared" si="2"/>
        <v>x</v>
      </c>
      <c r="B76" s="210" t="s">
        <v>139</v>
      </c>
      <c r="C76" s="206">
        <v>0</v>
      </c>
      <c r="D76" s="131">
        <v>0</v>
      </c>
      <c r="E76" s="230">
        <f>IFERROR(D76/C76*100,0)</f>
        <v>0</v>
      </c>
      <c r="F76" s="131">
        <v>0</v>
      </c>
      <c r="G76" s="99">
        <f>IFERROR(D76-F76,"")</f>
        <v>0</v>
      </c>
      <c r="H76" s="301"/>
      <c r="I76" s="230">
        <v>0</v>
      </c>
      <c r="J76" s="301" t="str">
        <f>IFERROR(I76/H76*100,"")</f>
        <v/>
      </c>
      <c r="K76" s="131">
        <v>0</v>
      </c>
      <c r="L76" s="83">
        <f>IFERROR(I76-K76,"")</f>
        <v>0</v>
      </c>
      <c r="M76" s="131" t="str">
        <f>IFERROR(IF(D76&gt;0,I76/D76*10,""),"")</f>
        <v/>
      </c>
      <c r="N76" s="74" t="str">
        <f>IFERROR(IF(F76&gt;0,K76/F76*10,""),"")</f>
        <v/>
      </c>
      <c r="O76" s="141" t="str">
        <f t="shared" si="3"/>
        <v/>
      </c>
    </row>
    <row r="77" spans="1:15" s="1" customFormat="1" ht="15" hidden="1" customHeight="1" x14ac:dyDescent="0.2">
      <c r="A77" s="101" t="str">
        <f t="shared" si="2"/>
        <v>x</v>
      </c>
      <c r="B77" s="210" t="s">
        <v>140</v>
      </c>
      <c r="C77" s="206">
        <v>0</v>
      </c>
      <c r="D77" s="131">
        <v>0</v>
      </c>
      <c r="E77" s="230">
        <f>IFERROR(D77/C77*100,0)</f>
        <v>0</v>
      </c>
      <c r="F77" s="131">
        <v>0</v>
      </c>
      <c r="G77" s="99">
        <f>IFERROR(D77-F77,"")</f>
        <v>0</v>
      </c>
      <c r="H77" s="301"/>
      <c r="I77" s="230">
        <v>0</v>
      </c>
      <c r="J77" s="301" t="str">
        <f>IFERROR(I77/H77*100,"")</f>
        <v/>
      </c>
      <c r="K77" s="131">
        <v>0</v>
      </c>
      <c r="L77" s="83">
        <f>IFERROR(I77-K77,"")</f>
        <v>0</v>
      </c>
      <c r="M77" s="131" t="str">
        <f>IFERROR(IF(D77&gt;0,I77/D77*10,""),"")</f>
        <v/>
      </c>
      <c r="N77" s="74" t="str">
        <f>IFERROR(IF(F77&gt;0,K77/F77*10,""),"")</f>
        <v/>
      </c>
      <c r="O77" s="141" t="str">
        <f t="shared" si="3"/>
        <v/>
      </c>
    </row>
    <row r="78" spans="1:15" s="1" customFormat="1" ht="15" hidden="1" customHeight="1" x14ac:dyDescent="0.2">
      <c r="A78" s="101" t="str">
        <f t="shared" si="2"/>
        <v>x</v>
      </c>
      <c r="B78" s="210" t="s">
        <v>141</v>
      </c>
      <c r="C78" s="206">
        <v>0</v>
      </c>
      <c r="D78" s="131">
        <v>0</v>
      </c>
      <c r="E78" s="230">
        <f>IFERROR(D78/C78*100,0)</f>
        <v>0</v>
      </c>
      <c r="F78" s="131">
        <v>0</v>
      </c>
      <c r="G78" s="99">
        <f>IFERROR(D78-F78,"")</f>
        <v>0</v>
      </c>
      <c r="H78" s="301"/>
      <c r="I78" s="230">
        <v>0</v>
      </c>
      <c r="J78" s="301" t="str">
        <f>IFERROR(I78/H78*100,"")</f>
        <v/>
      </c>
      <c r="K78" s="131">
        <v>0</v>
      </c>
      <c r="L78" s="83">
        <f>IFERROR(I78-K78,"")</f>
        <v>0</v>
      </c>
      <c r="M78" s="131" t="str">
        <f>IFERROR(IF(D78&gt;0,I78/D78*10,""),"")</f>
        <v/>
      </c>
      <c r="N78" s="74" t="str">
        <f>IFERROR(IF(F78&gt;0,K78/F78*10,""),"")</f>
        <v/>
      </c>
      <c r="O78" s="141" t="str">
        <f t="shared" si="3"/>
        <v/>
      </c>
    </row>
    <row r="79" spans="1:15" s="1" customFormat="1" ht="15" hidden="1" customHeight="1" x14ac:dyDescent="0.2">
      <c r="A79" s="101" t="str">
        <f t="shared" si="2"/>
        <v>x</v>
      </c>
      <c r="B79" s="210" t="s">
        <v>43</v>
      </c>
      <c r="C79" s="206">
        <v>0</v>
      </c>
      <c r="D79" s="131">
        <v>0</v>
      </c>
      <c r="E79" s="230">
        <f>IFERROR(D79/C79*100,0)</f>
        <v>0</v>
      </c>
      <c r="F79" s="131">
        <v>0</v>
      </c>
      <c r="G79" s="99">
        <f>IFERROR(D79-F79,"")</f>
        <v>0</v>
      </c>
      <c r="H79" s="301"/>
      <c r="I79" s="230">
        <v>0</v>
      </c>
      <c r="J79" s="301" t="str">
        <f>IFERROR(I79/H79*100,"")</f>
        <v/>
      </c>
      <c r="K79" s="131">
        <v>0</v>
      </c>
      <c r="L79" s="83">
        <f>IFERROR(I79-K79,"")</f>
        <v>0</v>
      </c>
      <c r="M79" s="131" t="str">
        <f>IFERROR(IF(D79&gt;0,I79/D79*10,""),"")</f>
        <v/>
      </c>
      <c r="N79" s="74" t="str">
        <f>IFERROR(IF(F79&gt;0,K79/F79*10,""),"")</f>
        <v/>
      </c>
      <c r="O79" s="141" t="str">
        <f t="shared" si="3"/>
        <v/>
      </c>
    </row>
    <row r="80" spans="1:15" s="1" customFormat="1" ht="15" hidden="1" customHeight="1" x14ac:dyDescent="0.2">
      <c r="A80" s="101" t="str">
        <f t="shared" si="2"/>
        <v>x</v>
      </c>
      <c r="B80" s="210" t="s">
        <v>44</v>
      </c>
      <c r="C80" s="206">
        <v>0</v>
      </c>
      <c r="D80" s="131">
        <v>0</v>
      </c>
      <c r="E80" s="230">
        <f>IFERROR(D80/C80*100,0)</f>
        <v>0</v>
      </c>
      <c r="F80" s="131">
        <v>0</v>
      </c>
      <c r="G80" s="99">
        <f>IFERROR(D80-F80,"")</f>
        <v>0</v>
      </c>
      <c r="H80" s="301"/>
      <c r="I80" s="230">
        <v>0</v>
      </c>
      <c r="J80" s="301" t="str">
        <f>IFERROR(I80/H80*100,"")</f>
        <v/>
      </c>
      <c r="K80" s="131">
        <v>0</v>
      </c>
      <c r="L80" s="83">
        <f>IFERROR(I80-K80,"")</f>
        <v>0</v>
      </c>
      <c r="M80" s="131" t="str">
        <f>IFERROR(IF(D80&gt;0,I80/D80*10,""),"")</f>
        <v/>
      </c>
      <c r="N80" s="74" t="str">
        <f>IFERROR(IF(F80&gt;0,K80/F80*10,""),"")</f>
        <v/>
      </c>
      <c r="O80" s="141" t="str">
        <f t="shared" si="3"/>
        <v/>
      </c>
    </row>
    <row r="81" spans="1:15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31" t="e">
        <v>#VALUE!</v>
      </c>
      <c r="E81" s="230">
        <f>IFERROR(D81/C81*100,0)</f>
        <v>0</v>
      </c>
      <c r="F81" s="131" t="e">
        <v>#VALUE!</v>
      </c>
      <c r="G81" s="99" t="str">
        <f>IFERROR(D81-F81,"")</f>
        <v/>
      </c>
      <c r="H81" s="301"/>
      <c r="I81" s="230" t="e">
        <v>#VALUE!</v>
      </c>
      <c r="J81" s="301" t="str">
        <f>IFERROR(I81/H81*100,"")</f>
        <v/>
      </c>
      <c r="K81" s="131" t="e">
        <v>#VALUE!</v>
      </c>
      <c r="L81" s="83" t="str">
        <f>IFERROR(I81-K81,"")</f>
        <v/>
      </c>
      <c r="M81" s="131" t="str">
        <f>IFERROR(IF(D81&gt;0,I81/D81*10,""),"")</f>
        <v/>
      </c>
      <c r="N81" s="74" t="str">
        <f>IFERROR(IF(F81&gt;0,K81/F81*10,""),"")</f>
        <v/>
      </c>
      <c r="O81" s="141" t="str">
        <f t="shared" si="3"/>
        <v/>
      </c>
    </row>
    <row r="82" spans="1:15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31" t="e">
        <v>#VALUE!</v>
      </c>
      <c r="E82" s="230">
        <f>IFERROR(D82/C82*100,0)</f>
        <v>0</v>
      </c>
      <c r="F82" s="131" t="e">
        <v>#VALUE!</v>
      </c>
      <c r="G82" s="99" t="str">
        <f>IFERROR(D82-F82,"")</f>
        <v/>
      </c>
      <c r="H82" s="301"/>
      <c r="I82" s="230" t="e">
        <v>#VALUE!</v>
      </c>
      <c r="J82" s="301" t="str">
        <f>IFERROR(I82/H82*100,"")</f>
        <v/>
      </c>
      <c r="K82" s="131" t="e">
        <v>#VALUE!</v>
      </c>
      <c r="L82" s="83" t="str">
        <f>IFERROR(I82-K82,"")</f>
        <v/>
      </c>
      <c r="M82" s="131" t="str">
        <f>IFERROR(IF(D82&gt;0,I82/D82*10,""),"")</f>
        <v/>
      </c>
      <c r="N82" s="74" t="str">
        <f>IFERROR(IF(F82&gt;0,K82/F82*10,""),"")</f>
        <v/>
      </c>
      <c r="O82" s="141" t="str">
        <f t="shared" si="3"/>
        <v/>
      </c>
    </row>
    <row r="83" spans="1:15" s="1" customFormat="1" ht="15" hidden="1" customHeight="1" x14ac:dyDescent="0.2">
      <c r="A83" s="101" t="str">
        <f t="shared" si="2"/>
        <v>x</v>
      </c>
      <c r="B83" s="210" t="s">
        <v>45</v>
      </c>
      <c r="C83" s="206">
        <v>0</v>
      </c>
      <c r="D83" s="131">
        <v>0</v>
      </c>
      <c r="E83" s="230">
        <f>IFERROR(D83/C83*100,0)</f>
        <v>0</v>
      </c>
      <c r="F83" s="131">
        <v>0</v>
      </c>
      <c r="G83" s="99">
        <f>IFERROR(D83-F83,"")</f>
        <v>0</v>
      </c>
      <c r="H83" s="301"/>
      <c r="I83" s="230">
        <v>0</v>
      </c>
      <c r="J83" s="301" t="str">
        <f>IFERROR(I83/H83*100,"")</f>
        <v/>
      </c>
      <c r="K83" s="131">
        <v>0</v>
      </c>
      <c r="L83" s="83">
        <f>IFERROR(I83-K83,"")</f>
        <v>0</v>
      </c>
      <c r="M83" s="131" t="str">
        <f>IFERROR(IF(D83&gt;0,I83/D83*10,""),"")</f>
        <v/>
      </c>
      <c r="N83" s="74" t="str">
        <f>IFERROR(IF(F83&gt;0,K83/F83*10,""),"")</f>
        <v/>
      </c>
      <c r="O83" s="141" t="str">
        <f t="shared" si="3"/>
        <v/>
      </c>
    </row>
    <row r="84" spans="1:15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31" t="e">
        <v>#VALUE!</v>
      </c>
      <c r="E84" s="230">
        <f>IFERROR(D84/C84*100,0)</f>
        <v>0</v>
      </c>
      <c r="F84" s="131" t="e">
        <v>#VALUE!</v>
      </c>
      <c r="G84" s="99" t="str">
        <f>IFERROR(D84-F84,"")</f>
        <v/>
      </c>
      <c r="H84" s="301"/>
      <c r="I84" s="230" t="e">
        <v>#VALUE!</v>
      </c>
      <c r="J84" s="301" t="str">
        <f>IFERROR(I84/H84*100,"")</f>
        <v/>
      </c>
      <c r="K84" s="131" t="e">
        <v>#VALUE!</v>
      </c>
      <c r="L84" s="83" t="str">
        <f>IFERROR(I84-K84,"")</f>
        <v/>
      </c>
      <c r="M84" s="131" t="str">
        <f>IFERROR(IF(D84&gt;0,I84/D84*10,""),"")</f>
        <v/>
      </c>
      <c r="N84" s="74" t="str">
        <f>IFERROR(IF(F84&gt;0,K84/F84*10,""),"")</f>
        <v/>
      </c>
      <c r="O84" s="141" t="str">
        <f t="shared" si="3"/>
        <v/>
      </c>
    </row>
    <row r="85" spans="1:15" s="1" customFormat="1" ht="15" hidden="1" customHeight="1" x14ac:dyDescent="0.2">
      <c r="A85" s="101" t="str">
        <f t="shared" si="2"/>
        <v>x</v>
      </c>
      <c r="B85" s="210" t="s">
        <v>46</v>
      </c>
      <c r="C85" s="206">
        <v>0</v>
      </c>
      <c r="D85" s="131">
        <v>0</v>
      </c>
      <c r="E85" s="230">
        <f>IFERROR(D85/C85*100,0)</f>
        <v>0</v>
      </c>
      <c r="F85" s="131">
        <v>0</v>
      </c>
      <c r="G85" s="99">
        <f>IFERROR(D85-F85,"")</f>
        <v>0</v>
      </c>
      <c r="H85" s="301"/>
      <c r="I85" s="230">
        <v>0</v>
      </c>
      <c r="J85" s="301" t="str">
        <f>IFERROR(I85/H85*100,"")</f>
        <v/>
      </c>
      <c r="K85" s="131">
        <v>0</v>
      </c>
      <c r="L85" s="83">
        <f>IFERROR(I85-K85,"")</f>
        <v>0</v>
      </c>
      <c r="M85" s="131" t="str">
        <f>IFERROR(IF(D85&gt;0,I85/D85*10,""),"")</f>
        <v/>
      </c>
      <c r="N85" s="74" t="str">
        <f>IFERROR(IF(F85&gt;0,K85/F85*10,""),"")</f>
        <v/>
      </c>
      <c r="O85" s="141" t="str">
        <f t="shared" si="3"/>
        <v/>
      </c>
    </row>
    <row r="86" spans="1:15" s="1" customFormat="1" ht="15" hidden="1" customHeight="1" x14ac:dyDescent="0.2">
      <c r="A86" s="101" t="str">
        <f t="shared" si="2"/>
        <v>x</v>
      </c>
      <c r="B86" s="210" t="s">
        <v>47</v>
      </c>
      <c r="C86" s="206">
        <v>0</v>
      </c>
      <c r="D86" s="131">
        <v>0</v>
      </c>
      <c r="E86" s="230">
        <f>IFERROR(D86/C86*100,0)</f>
        <v>0</v>
      </c>
      <c r="F86" s="131">
        <v>0</v>
      </c>
      <c r="G86" s="99">
        <f>IFERROR(D86-F86,"")</f>
        <v>0</v>
      </c>
      <c r="H86" s="301">
        <v>0</v>
      </c>
      <c r="I86" s="230">
        <v>0</v>
      </c>
      <c r="J86" s="301" t="str">
        <f>IFERROR(I86/H86*100,"")</f>
        <v/>
      </c>
      <c r="K86" s="131">
        <v>0</v>
      </c>
      <c r="L86" s="83">
        <f>IFERROR(I86-K86,"")</f>
        <v>0</v>
      </c>
      <c r="M86" s="131" t="str">
        <f>IFERROR(IF(D86&gt;0,I86/D86*10,""),"")</f>
        <v/>
      </c>
      <c r="N86" s="74" t="str">
        <f>IFERROR(IF(F86&gt;0,K86/F86*10,""),"")</f>
        <v/>
      </c>
      <c r="O86" s="141" t="str">
        <f t="shared" si="3"/>
        <v/>
      </c>
    </row>
    <row r="87" spans="1:15" s="1" customFormat="1" ht="15" hidden="1" customHeight="1" x14ac:dyDescent="0.2">
      <c r="A87" s="101" t="str">
        <f t="shared" si="2"/>
        <v>x</v>
      </c>
      <c r="B87" s="210" t="s">
        <v>48</v>
      </c>
      <c r="C87" s="206">
        <v>0</v>
      </c>
      <c r="D87" s="131">
        <v>0</v>
      </c>
      <c r="E87" s="230">
        <f>IFERROR(D87/C87*100,0)</f>
        <v>0</v>
      </c>
      <c r="F87" s="131">
        <v>0</v>
      </c>
      <c r="G87" s="99">
        <f>IFERROR(D87-F87,"")</f>
        <v>0</v>
      </c>
      <c r="H87" s="301"/>
      <c r="I87" s="230">
        <v>0</v>
      </c>
      <c r="J87" s="301" t="str">
        <f>IFERROR(I87/H87*100,"")</f>
        <v/>
      </c>
      <c r="K87" s="131">
        <v>0</v>
      </c>
      <c r="L87" s="83">
        <f>IFERROR(I87-K87,"")</f>
        <v>0</v>
      </c>
      <c r="M87" s="131" t="str">
        <f>IFERROR(IF(D87&gt;0,I87/D87*10,""),"")</f>
        <v/>
      </c>
      <c r="N87" s="74" t="str">
        <f>IFERROR(IF(F87&gt;0,K87/F87*10,""),"")</f>
        <v/>
      </c>
      <c r="O87" s="141" t="str">
        <f t="shared" si="3"/>
        <v/>
      </c>
    </row>
    <row r="88" spans="1:15" s="1" customFormat="1" ht="15" hidden="1" customHeight="1" x14ac:dyDescent="0.2">
      <c r="A88" s="101" t="str">
        <f t="shared" si="2"/>
        <v>x</v>
      </c>
      <c r="B88" s="205" t="s">
        <v>49</v>
      </c>
      <c r="C88" s="206">
        <v>0</v>
      </c>
      <c r="D88" s="131">
        <v>0</v>
      </c>
      <c r="E88" s="230">
        <f>IFERROR(D88/C88*100,0)</f>
        <v>0</v>
      </c>
      <c r="F88" s="131">
        <v>0</v>
      </c>
      <c r="G88" s="99">
        <f>IFERROR(D88-F88,"")</f>
        <v>0</v>
      </c>
      <c r="H88" s="301"/>
      <c r="I88" s="230">
        <v>0</v>
      </c>
      <c r="J88" s="301" t="str">
        <f>IFERROR(I88/H88*100,"")</f>
        <v/>
      </c>
      <c r="K88" s="131">
        <v>0</v>
      </c>
      <c r="L88" s="83">
        <f>IFERROR(I88-K88,"")</f>
        <v>0</v>
      </c>
      <c r="M88" s="131" t="str">
        <f>IFERROR(IF(D88&gt;0,I88/D88*10,""),"")</f>
        <v/>
      </c>
      <c r="N88" s="74" t="str">
        <f>IFERROR(IF(F88&gt;0,K88/F88*10,""),"")</f>
        <v/>
      </c>
      <c r="O88" s="141" t="str">
        <f t="shared" si="3"/>
        <v/>
      </c>
    </row>
    <row r="89" spans="1:15" s="13" customFormat="1" ht="15.75" x14ac:dyDescent="0.25">
      <c r="A89" s="101">
        <f t="shared" si="2"/>
        <v>2.6163545000000004</v>
      </c>
      <c r="B89" s="208" t="s">
        <v>50</v>
      </c>
      <c r="C89" s="209">
        <v>7.7431000000000001</v>
      </c>
      <c r="D89" s="24">
        <v>2.6163545000000004</v>
      </c>
      <c r="E89" s="237">
        <f>IFERROR(D89/C89*100,0)</f>
        <v>33.789496454908246</v>
      </c>
      <c r="F89" s="24">
        <v>1.1125856999999999</v>
      </c>
      <c r="G89" s="98">
        <f>D89-F89</f>
        <v>1.5037688000000005</v>
      </c>
      <c r="H89" s="322">
        <v>17.5</v>
      </c>
      <c r="I89" s="24">
        <v>7.3583065200000002</v>
      </c>
      <c r="J89" s="237">
        <f>IFERROR(I89/H89*100,"")</f>
        <v>42.047465828571426</v>
      </c>
      <c r="K89" s="24">
        <v>4.0137400000000003</v>
      </c>
      <c r="L89" s="98">
        <f>SUM(L90:L101)</f>
        <v>3.3445665199999999</v>
      </c>
      <c r="M89" s="24">
        <f>IF(D89&gt;0,I89/D89*10,"")</f>
        <v>28.124271844660189</v>
      </c>
      <c r="N89" s="21">
        <f>IF(F89&gt;0,K89/F89*10,"")</f>
        <v>36.075782746443721</v>
      </c>
      <c r="O89" s="98">
        <f t="shared" si="3"/>
        <v>-7.9515109017835321</v>
      </c>
    </row>
    <row r="90" spans="1:15" s="1" customFormat="1" ht="15" hidden="1" customHeight="1" x14ac:dyDescent="0.2">
      <c r="A90" s="101" t="str">
        <f t="shared" si="2"/>
        <v>x</v>
      </c>
      <c r="B90" s="210" t="s">
        <v>97</v>
      </c>
      <c r="C90" s="206">
        <v>0</v>
      </c>
      <c r="D90" s="131">
        <v>0</v>
      </c>
      <c r="E90" s="230">
        <f>IFERROR(D90/C90*100,0)</f>
        <v>0</v>
      </c>
      <c r="F90" s="131">
        <v>0</v>
      </c>
      <c r="G90" s="99">
        <f>IFERROR(D90-F90,"")</f>
        <v>0</v>
      </c>
      <c r="H90" s="301"/>
      <c r="I90" s="230">
        <v>0</v>
      </c>
      <c r="J90" s="301" t="str">
        <f>IFERROR(I90/H90*100,"")</f>
        <v/>
      </c>
      <c r="K90" s="131">
        <v>0</v>
      </c>
      <c r="L90" s="83">
        <f>IFERROR(I90-K90,"")</f>
        <v>0</v>
      </c>
      <c r="M90" s="131" t="str">
        <f>IFERROR(IF(D90&gt;0,I90/D90*10,""),"")</f>
        <v/>
      </c>
      <c r="N90" s="74" t="str">
        <f>IFERROR(IF(F90&gt;0,K90/F90*10,""),"")</f>
        <v/>
      </c>
      <c r="O90" s="141" t="str">
        <f t="shared" si="3"/>
        <v/>
      </c>
    </row>
    <row r="91" spans="1:15" s="1" customFormat="1" ht="15" hidden="1" customHeight="1" x14ac:dyDescent="0.2">
      <c r="A91" s="101" t="str">
        <f t="shared" si="2"/>
        <v>x</v>
      </c>
      <c r="B91" s="210" t="s">
        <v>98</v>
      </c>
      <c r="C91" s="206">
        <v>0</v>
      </c>
      <c r="D91" s="131">
        <v>0</v>
      </c>
      <c r="E91" s="230">
        <f>IFERROR(D91/C91*100,0)</f>
        <v>0</v>
      </c>
      <c r="F91" s="131">
        <v>0</v>
      </c>
      <c r="G91" s="99">
        <f>IFERROR(D91-F91,"")</f>
        <v>0</v>
      </c>
      <c r="H91" s="301"/>
      <c r="I91" s="230">
        <v>0</v>
      </c>
      <c r="J91" s="301" t="str">
        <f>IFERROR(I91/H91*100,"")</f>
        <v/>
      </c>
      <c r="K91" s="131">
        <v>0</v>
      </c>
      <c r="L91" s="83">
        <f>IFERROR(I91-K91,"")</f>
        <v>0</v>
      </c>
      <c r="M91" s="131" t="str">
        <f>IFERROR(IF(D91&gt;0,I91/D91*10,""),"")</f>
        <v/>
      </c>
      <c r="N91" s="74" t="str">
        <f>IFERROR(IF(F91&gt;0,K91/F91*10,""),"")</f>
        <v/>
      </c>
      <c r="O91" s="141" t="str">
        <f t="shared" si="3"/>
        <v/>
      </c>
    </row>
    <row r="92" spans="1:15" s="1" customFormat="1" ht="15" hidden="1" customHeight="1" x14ac:dyDescent="0.2">
      <c r="A92" s="101" t="str">
        <f t="shared" si="2"/>
        <v>x</v>
      </c>
      <c r="B92" s="210" t="s">
        <v>61</v>
      </c>
      <c r="C92" s="206">
        <v>0</v>
      </c>
      <c r="D92" s="131">
        <v>0</v>
      </c>
      <c r="E92" s="230">
        <f>IFERROR(D92/C92*100,0)</f>
        <v>0</v>
      </c>
      <c r="F92" s="131">
        <v>0</v>
      </c>
      <c r="G92" s="99">
        <f>IFERROR(D92-F92,"")</f>
        <v>0</v>
      </c>
      <c r="H92" s="301"/>
      <c r="I92" s="230">
        <v>0</v>
      </c>
      <c r="J92" s="301" t="str">
        <f>IFERROR(I92/H92*100,"")</f>
        <v/>
      </c>
      <c r="K92" s="131">
        <v>0</v>
      </c>
      <c r="L92" s="83">
        <f>IFERROR(I92-K92,"")</f>
        <v>0</v>
      </c>
      <c r="M92" s="131" t="str">
        <f>IFERROR(IF(D92&gt;0,I92/D92*10,""),"")</f>
        <v/>
      </c>
      <c r="N92" s="74" t="str">
        <f>IFERROR(IF(F92&gt;0,K92/F92*10,""),"")</f>
        <v/>
      </c>
      <c r="O92" s="141" t="str">
        <f t="shared" si="3"/>
        <v/>
      </c>
    </row>
    <row r="93" spans="1:15" s="1" customFormat="1" ht="15" hidden="1" customHeight="1" x14ac:dyDescent="0.2">
      <c r="A93" s="101" t="e">
        <f t="shared" si="2"/>
        <v>#VALUE!</v>
      </c>
      <c r="B93" s="210" t="s">
        <v>136</v>
      </c>
      <c r="C93" s="206"/>
      <c r="D93" s="131" t="e">
        <v>#VALUE!</v>
      </c>
      <c r="E93" s="230">
        <f>IFERROR(D93/C93*100,0)</f>
        <v>0</v>
      </c>
      <c r="F93" s="131" t="e">
        <v>#VALUE!</v>
      </c>
      <c r="G93" s="99" t="str">
        <f>IFERROR(D93-F93,"")</f>
        <v/>
      </c>
      <c r="H93" s="301"/>
      <c r="I93" s="230" t="e">
        <v>#VALUE!</v>
      </c>
      <c r="J93" s="301" t="str">
        <f>IFERROR(I93/H93*100,"")</f>
        <v/>
      </c>
      <c r="K93" s="131" t="e">
        <v>#VALUE!</v>
      </c>
      <c r="L93" s="83" t="str">
        <f>IFERROR(I93-K93,"")</f>
        <v/>
      </c>
      <c r="M93" s="131" t="str">
        <f>IFERROR(IF(D93&gt;0,I93/D93*10,""),"")</f>
        <v/>
      </c>
      <c r="N93" s="74" t="str">
        <f>IFERROR(IF(F93&gt;0,K93/F93*10,""),"")</f>
        <v/>
      </c>
      <c r="O93" s="141" t="str">
        <f t="shared" si="3"/>
        <v/>
      </c>
    </row>
    <row r="94" spans="1:15" s="1" customFormat="1" ht="15.75" x14ac:dyDescent="0.2">
      <c r="A94" s="101">
        <f t="shared" si="2"/>
        <v>2.6163545000000004</v>
      </c>
      <c r="B94" s="210" t="s">
        <v>51</v>
      </c>
      <c r="C94" s="206">
        <v>7.7331000000000003</v>
      </c>
      <c r="D94" s="131">
        <v>2.6163545000000004</v>
      </c>
      <c r="E94" s="230">
        <f>IFERROR(D94/C94*100,0)</f>
        <v>33.833191087662129</v>
      </c>
      <c r="F94" s="131">
        <v>1.1125856999999999</v>
      </c>
      <c r="G94" s="99">
        <f>IFERROR(D94-F94,"")</f>
        <v>1.5037688000000005</v>
      </c>
      <c r="H94" s="301">
        <v>17.5</v>
      </c>
      <c r="I94" s="230">
        <v>7.3583065200000002</v>
      </c>
      <c r="J94" s="301">
        <f>IFERROR(I94/H94*100,"")</f>
        <v>42.047465828571426</v>
      </c>
      <c r="K94" s="131">
        <v>4.0137400000000003</v>
      </c>
      <c r="L94" s="83">
        <f>IFERROR(I94-K94,"")</f>
        <v>3.3445665199999999</v>
      </c>
      <c r="M94" s="131">
        <f>IFERROR(IF(D94&gt;0,I94/D94*10,""),"")</f>
        <v>28.124271844660189</v>
      </c>
      <c r="N94" s="74">
        <f>IFERROR(IF(F94&gt;0,K94/F94*10,""),"")</f>
        <v>36.075782746443721</v>
      </c>
      <c r="O94" s="141">
        <f t="shared" si="3"/>
        <v>-7.9515109017835321</v>
      </c>
    </row>
    <row r="95" spans="1:15" s="1" customFormat="1" ht="15" hidden="1" customHeight="1" x14ac:dyDescent="0.2">
      <c r="A95" s="101" t="str">
        <f t="shared" si="2"/>
        <v>x</v>
      </c>
      <c r="B95" s="210" t="s">
        <v>52</v>
      </c>
      <c r="C95" s="206">
        <v>0</v>
      </c>
      <c r="D95" s="131">
        <v>0</v>
      </c>
      <c r="E95" s="230">
        <f>IFERROR(D95/C95*100,0)</f>
        <v>0</v>
      </c>
      <c r="F95" s="131">
        <v>0</v>
      </c>
      <c r="G95" s="99">
        <f>IFERROR(D95-F95,"")</f>
        <v>0</v>
      </c>
      <c r="H95" s="301"/>
      <c r="I95" s="230">
        <v>0</v>
      </c>
      <c r="J95" s="301" t="str">
        <f>IFERROR(I95/H95*100,"")</f>
        <v/>
      </c>
      <c r="K95" s="131">
        <v>0</v>
      </c>
      <c r="L95" s="83">
        <f>IFERROR(I95-K95,"")</f>
        <v>0</v>
      </c>
      <c r="M95" s="131" t="str">
        <f>IFERROR(IF(D95&gt;0,I95/D95*10,""),"")</f>
        <v/>
      </c>
      <c r="N95" s="74" t="str">
        <f>IFERROR(IF(F95&gt;0,K95/F95*10,""),"")</f>
        <v/>
      </c>
      <c r="O95" s="141" t="str">
        <f t="shared" si="3"/>
        <v/>
      </c>
    </row>
    <row r="96" spans="1:15" s="1" customFormat="1" ht="15" hidden="1" customHeight="1" x14ac:dyDescent="0.2">
      <c r="A96" s="101" t="str">
        <f t="shared" si="2"/>
        <v>x</v>
      </c>
      <c r="B96" s="210" t="s">
        <v>53</v>
      </c>
      <c r="C96" s="206">
        <v>0</v>
      </c>
      <c r="D96" s="131">
        <v>0</v>
      </c>
      <c r="E96" s="230">
        <f>IFERROR(D96/C96*100,0)</f>
        <v>0</v>
      </c>
      <c r="F96" s="131">
        <v>0</v>
      </c>
      <c r="G96" s="99">
        <f>IFERROR(D96-F96,"")</f>
        <v>0</v>
      </c>
      <c r="H96" s="301"/>
      <c r="I96" s="230">
        <v>0</v>
      </c>
      <c r="J96" s="301" t="str">
        <f>IFERROR(I96/H96*100,"")</f>
        <v/>
      </c>
      <c r="K96" s="131">
        <v>0</v>
      </c>
      <c r="L96" s="83">
        <f>IFERROR(I96-K96,"")</f>
        <v>0</v>
      </c>
      <c r="M96" s="131" t="str">
        <f>IFERROR(IF(D96&gt;0,I96/D96*10,""),"")</f>
        <v/>
      </c>
      <c r="N96" s="74" t="str">
        <f>IFERROR(IF(F96&gt;0,K96/F96*10,""),"")</f>
        <v/>
      </c>
      <c r="O96" s="141" t="str">
        <f t="shared" si="3"/>
        <v/>
      </c>
    </row>
    <row r="97" spans="1:15" s="1" customFormat="1" ht="15" hidden="1" customHeight="1" x14ac:dyDescent="0.2">
      <c r="A97" s="101" t="e">
        <f t="shared" si="2"/>
        <v>#VALUE!</v>
      </c>
      <c r="B97" s="210" t="s">
        <v>54</v>
      </c>
      <c r="C97" s="206">
        <v>0</v>
      </c>
      <c r="D97" s="131" t="e">
        <v>#VALUE!</v>
      </c>
      <c r="E97" s="230">
        <f>IFERROR(D97/C97*100,0)</f>
        <v>0</v>
      </c>
      <c r="F97" s="131" t="e">
        <v>#VALUE!</v>
      </c>
      <c r="G97" s="99" t="str">
        <f>IFERROR(D97-F97,"")</f>
        <v/>
      </c>
      <c r="H97" s="301"/>
      <c r="I97" s="230" t="e">
        <v>#VALUE!</v>
      </c>
      <c r="J97" s="301" t="str">
        <f>IFERROR(I97/H97*100,"")</f>
        <v/>
      </c>
      <c r="K97" s="131" t="e">
        <v>#VALUE!</v>
      </c>
      <c r="L97" s="83" t="str">
        <f>IFERROR(I97-K97,"")</f>
        <v/>
      </c>
      <c r="M97" s="131" t="str">
        <f>IFERROR(IF(D97&gt;0,I97/D97*10,""),"")</f>
        <v/>
      </c>
      <c r="N97" s="74" t="str">
        <f>IFERROR(IF(F97&gt;0,K97/F97*10,""),"")</f>
        <v/>
      </c>
      <c r="O97" s="141" t="str">
        <f t="shared" si="3"/>
        <v/>
      </c>
    </row>
    <row r="98" spans="1:15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31" t="e">
        <v>#VALUE!</v>
      </c>
      <c r="E98" s="230">
        <f>IFERROR(D98/C98*100,0)</f>
        <v>0</v>
      </c>
      <c r="F98" s="131" t="e">
        <v>#VALUE!</v>
      </c>
      <c r="G98" s="99" t="str">
        <f>IFERROR(D98-F98,"")</f>
        <v/>
      </c>
      <c r="H98" s="301"/>
      <c r="I98" s="230" t="e">
        <v>#VALUE!</v>
      </c>
      <c r="J98" s="301" t="str">
        <f>IFERROR(I98/H98*100,"")</f>
        <v/>
      </c>
      <c r="K98" s="131" t="e">
        <v>#VALUE!</v>
      </c>
      <c r="L98" s="83" t="str">
        <f>IFERROR(I98-K98,"")</f>
        <v/>
      </c>
      <c r="M98" s="131" t="str">
        <f>IFERROR(IF(D98&gt;0,I98/D98*10,""),"")</f>
        <v/>
      </c>
      <c r="N98" s="74" t="str">
        <f>IFERROR(IF(F98&gt;0,K98/F98*10,""),"")</f>
        <v/>
      </c>
      <c r="O98" s="141" t="str">
        <f t="shared" si="3"/>
        <v/>
      </c>
    </row>
    <row r="99" spans="1:15" s="1" customFormat="1" ht="15" hidden="1" customHeight="1" x14ac:dyDescent="0.2">
      <c r="A99" s="101" t="str">
        <f t="shared" si="2"/>
        <v>x</v>
      </c>
      <c r="B99" s="210" t="s">
        <v>55</v>
      </c>
      <c r="C99" s="206">
        <v>0</v>
      </c>
      <c r="D99" s="131">
        <v>0</v>
      </c>
      <c r="E99" s="230">
        <f>IFERROR(D99/C99*100,0)</f>
        <v>0</v>
      </c>
      <c r="F99" s="131">
        <v>0</v>
      </c>
      <c r="G99" s="99">
        <f>IFERROR(D99-F99,"")</f>
        <v>0</v>
      </c>
      <c r="H99" s="301"/>
      <c r="I99" s="230">
        <v>0</v>
      </c>
      <c r="J99" s="301" t="str">
        <f>IFERROR(I99/H99*100,"")</f>
        <v/>
      </c>
      <c r="K99" s="131">
        <v>0</v>
      </c>
      <c r="L99" s="83">
        <f>IFERROR(I99-K99,"")</f>
        <v>0</v>
      </c>
      <c r="M99" s="131" t="str">
        <f>IFERROR(IF(D99&gt;0,I99/D99*10,""),"")</f>
        <v/>
      </c>
      <c r="N99" s="74" t="str">
        <f>IFERROR(IF(F99&gt;0,K99/F99*10,""),"")</f>
        <v/>
      </c>
      <c r="O99" s="141" t="str">
        <f t="shared" si="3"/>
        <v/>
      </c>
    </row>
    <row r="100" spans="1:15" s="1" customFormat="1" ht="15" hidden="1" customHeight="1" x14ac:dyDescent="0.2">
      <c r="A100" s="101" t="str">
        <f t="shared" si="2"/>
        <v>x</v>
      </c>
      <c r="B100" s="210" t="s">
        <v>56</v>
      </c>
      <c r="C100" s="206">
        <v>0</v>
      </c>
      <c r="D100" s="131">
        <v>0</v>
      </c>
      <c r="E100" s="230">
        <f>IFERROR(D100/C100*100,0)</f>
        <v>0</v>
      </c>
      <c r="F100" s="131">
        <v>0</v>
      </c>
      <c r="G100" s="99">
        <f>IFERROR(D100-F100,"")</f>
        <v>0</v>
      </c>
      <c r="H100" s="301"/>
      <c r="I100" s="230">
        <v>0</v>
      </c>
      <c r="J100" s="301" t="str">
        <f>IFERROR(I100/H100*100,"")</f>
        <v/>
      </c>
      <c r="K100" s="131">
        <v>0</v>
      </c>
      <c r="L100" s="83">
        <f>IFERROR(I100-K100,"")</f>
        <v>0</v>
      </c>
      <c r="M100" s="131" t="str">
        <f>IFERROR(IF(D100&gt;0,I100/D100*10,""),"")</f>
        <v/>
      </c>
      <c r="N100" s="74" t="str">
        <f>IFERROR(IF(F100&gt;0,K100/F100*10,""),"")</f>
        <v/>
      </c>
      <c r="O100" s="141" t="str">
        <f t="shared" si="3"/>
        <v/>
      </c>
    </row>
    <row r="101" spans="1:15" s="1" customFormat="1" ht="15.75" hidden="1" x14ac:dyDescent="0.2">
      <c r="A101" s="101" t="str">
        <f t="shared" si="2"/>
        <v>x</v>
      </c>
      <c r="B101" s="213" t="s">
        <v>99</v>
      </c>
      <c r="C101" s="193">
        <v>0.01</v>
      </c>
      <c r="D101" s="133">
        <v>0</v>
      </c>
      <c r="E101" s="238">
        <f>IFERROR(D101/C101*100,0)</f>
        <v>0</v>
      </c>
      <c r="F101" s="133">
        <v>0</v>
      </c>
      <c r="G101" s="128">
        <f>IFERROR(D101-F101,"")</f>
        <v>0</v>
      </c>
      <c r="H101" s="305"/>
      <c r="I101" s="238">
        <v>0</v>
      </c>
      <c r="J101" s="301" t="str">
        <f>IFERROR(I101/H101*100,"")</f>
        <v/>
      </c>
      <c r="K101" s="133">
        <v>0</v>
      </c>
      <c r="L101" s="91">
        <f>IFERROR(I101-K101,"")</f>
        <v>0</v>
      </c>
      <c r="M101" s="161" t="str">
        <f>IFERROR(IF(D101&gt;0,I101/D101*10,""),"")</f>
        <v/>
      </c>
      <c r="N101" s="126" t="str">
        <f>IFERROR(IF(F101&gt;0,K101/F101*10,""),"")</f>
        <v/>
      </c>
      <c r="O101" s="145" t="str">
        <f t="shared" si="3"/>
        <v/>
      </c>
    </row>
    <row r="102" spans="1:15" s="3" customFormat="1" x14ac:dyDescent="0.2">
      <c r="A102" s="7"/>
      <c r="B102" s="182"/>
      <c r="C102" s="2"/>
      <c r="D102" s="47"/>
      <c r="E102" s="47"/>
      <c r="J102" s="1"/>
      <c r="M102" s="33"/>
      <c r="N102" s="33"/>
    </row>
    <row r="103" spans="1:15" s="5" customFormat="1" x14ac:dyDescent="0.2">
      <c r="A103" s="7"/>
      <c r="B103" s="182"/>
      <c r="C103" s="2"/>
      <c r="J103" s="6"/>
      <c r="M103" s="33"/>
      <c r="N103" s="33"/>
    </row>
    <row r="104" spans="1:15" s="5" customFormat="1" x14ac:dyDescent="0.2">
      <c r="A104" s="7"/>
      <c r="B104" s="182"/>
      <c r="C104" s="2"/>
      <c r="J104" s="6"/>
      <c r="M104" s="33"/>
      <c r="N104" s="33"/>
    </row>
    <row r="105" spans="1:15" s="5" customFormat="1" x14ac:dyDescent="0.2">
      <c r="A105" s="7"/>
      <c r="B105" s="182"/>
      <c r="C105" s="2"/>
      <c r="J105" s="6"/>
      <c r="M105" s="33"/>
      <c r="N105" s="33"/>
    </row>
    <row r="106" spans="1:15" s="5" customFormat="1" x14ac:dyDescent="0.2">
      <c r="A106" s="7"/>
      <c r="B106" s="182"/>
      <c r="C106" s="2"/>
      <c r="J106" s="6"/>
      <c r="M106" s="33"/>
      <c r="N106" s="33"/>
    </row>
    <row r="107" spans="1:15" s="5" customFormat="1" x14ac:dyDescent="0.2">
      <c r="A107" s="7"/>
      <c r="B107" s="182"/>
      <c r="C107" s="2"/>
      <c r="J107" s="6"/>
      <c r="M107" s="33"/>
      <c r="N107" s="33"/>
    </row>
    <row r="108" spans="1:15" s="5" customFormat="1" x14ac:dyDescent="0.2">
      <c r="A108" s="7"/>
      <c r="B108" s="182"/>
      <c r="C108" s="2"/>
      <c r="J108" s="6"/>
      <c r="M108" s="33"/>
      <c r="N108" s="33"/>
    </row>
    <row r="109" spans="1:15" s="5" customFormat="1" x14ac:dyDescent="0.2">
      <c r="A109" s="7"/>
      <c r="B109" s="182"/>
      <c r="C109" s="2"/>
      <c r="J109" s="6"/>
      <c r="M109" s="33"/>
      <c r="N109" s="33"/>
    </row>
    <row r="110" spans="1:15" s="5" customFormat="1" x14ac:dyDescent="0.2">
      <c r="A110" s="7"/>
      <c r="B110" s="182"/>
      <c r="C110" s="2"/>
      <c r="J110" s="6"/>
      <c r="M110" s="33"/>
      <c r="N110" s="33"/>
    </row>
    <row r="111" spans="1:15" s="5" customFormat="1" x14ac:dyDescent="0.2">
      <c r="A111" s="7"/>
      <c r="B111" s="182"/>
      <c r="C111" s="2"/>
      <c r="J111" s="6"/>
      <c r="M111" s="33"/>
      <c r="N111" s="33"/>
    </row>
    <row r="112" spans="1:15" s="5" customFormat="1" x14ac:dyDescent="0.2">
      <c r="A112" s="7"/>
      <c r="B112" s="182"/>
      <c r="C112" s="2"/>
      <c r="J112" s="6"/>
      <c r="M112" s="33"/>
      <c r="N112" s="33"/>
    </row>
    <row r="113" spans="1:14" s="5" customFormat="1" x14ac:dyDescent="0.2">
      <c r="A113" s="7"/>
      <c r="B113" s="182"/>
      <c r="C113" s="2"/>
      <c r="J113" s="6"/>
      <c r="M113" s="33"/>
      <c r="N113" s="33"/>
    </row>
    <row r="114" spans="1:14" s="5" customFormat="1" x14ac:dyDescent="0.2">
      <c r="A114" s="7"/>
      <c r="B114" s="182"/>
      <c r="C114" s="2"/>
      <c r="J114" s="6"/>
      <c r="M114" s="33"/>
      <c r="N114" s="33"/>
    </row>
    <row r="115" spans="1:14" s="5" customFormat="1" x14ac:dyDescent="0.2">
      <c r="A115" s="7"/>
      <c r="B115" s="182"/>
      <c r="C115" s="2"/>
      <c r="J115" s="6"/>
      <c r="M115" s="33"/>
      <c r="N115" s="33"/>
    </row>
    <row r="116" spans="1:14" s="5" customFormat="1" x14ac:dyDescent="0.2">
      <c r="A116" s="7"/>
      <c r="B116" s="182"/>
      <c r="C116" s="2"/>
      <c r="J116" s="6"/>
      <c r="M116" s="33"/>
      <c r="N116" s="33"/>
    </row>
    <row r="117" spans="1:14" s="5" customFormat="1" x14ac:dyDescent="0.2">
      <c r="A117" s="7"/>
      <c r="B117" s="182"/>
      <c r="C117" s="2"/>
      <c r="J117" s="6"/>
      <c r="M117" s="33"/>
      <c r="N117" s="33"/>
    </row>
    <row r="118" spans="1:14" s="5" customFormat="1" x14ac:dyDescent="0.2">
      <c r="A118" s="7"/>
      <c r="B118" s="182"/>
      <c r="C118" s="2"/>
      <c r="J118" s="6"/>
      <c r="M118" s="33"/>
      <c r="N118" s="33"/>
    </row>
    <row r="119" spans="1:14" s="5" customFormat="1" x14ac:dyDescent="0.2">
      <c r="A119" s="7"/>
      <c r="B119" s="182"/>
      <c r="C119" s="2"/>
      <c r="J119" s="6"/>
      <c r="M119" s="33"/>
      <c r="N119" s="33"/>
    </row>
    <row r="120" spans="1:14" s="5" customFormat="1" x14ac:dyDescent="0.2">
      <c r="A120" s="7"/>
      <c r="B120" s="182"/>
      <c r="C120" s="2"/>
      <c r="J120" s="6"/>
      <c r="M120" s="33"/>
      <c r="N120" s="33"/>
    </row>
    <row r="121" spans="1:14" s="5" customFormat="1" x14ac:dyDescent="0.2">
      <c r="A121" s="7"/>
      <c r="B121" s="182"/>
      <c r="C121" s="2"/>
      <c r="J121" s="6"/>
      <c r="M121" s="33"/>
      <c r="N121" s="33"/>
    </row>
    <row r="122" spans="1:14" s="5" customFormat="1" x14ac:dyDescent="0.2">
      <c r="A122" s="7"/>
      <c r="B122" s="182"/>
      <c r="C122" s="2"/>
      <c r="J122" s="6"/>
      <c r="M122" s="33"/>
      <c r="N122" s="33"/>
    </row>
    <row r="123" spans="1:14" s="5" customFormat="1" x14ac:dyDescent="0.2">
      <c r="A123" s="7"/>
      <c r="B123" s="182"/>
      <c r="C123" s="2"/>
      <c r="J123" s="6"/>
      <c r="M123" s="33"/>
      <c r="N123" s="33"/>
    </row>
    <row r="124" spans="1:14" s="5" customFormat="1" x14ac:dyDescent="0.2">
      <c r="A124" s="7"/>
      <c r="B124" s="182"/>
      <c r="C124" s="2"/>
      <c r="J124" s="6"/>
      <c r="M124" s="33"/>
      <c r="N124" s="33"/>
    </row>
    <row r="125" spans="1:14" s="5" customFormat="1" x14ac:dyDescent="0.2">
      <c r="A125" s="7"/>
      <c r="B125" s="182"/>
      <c r="C125" s="2"/>
      <c r="J125" s="6"/>
      <c r="M125" s="33"/>
      <c r="N125" s="33"/>
    </row>
    <row r="126" spans="1:14" s="5" customFormat="1" x14ac:dyDescent="0.2">
      <c r="A126" s="7"/>
      <c r="B126" s="182"/>
      <c r="C126" s="2"/>
      <c r="J126" s="6"/>
      <c r="M126" s="33"/>
      <c r="N126" s="33"/>
    </row>
    <row r="127" spans="1:14" s="5" customFormat="1" ht="15.6" customHeight="1" x14ac:dyDescent="0.2">
      <c r="A127" s="7"/>
      <c r="B127" s="182"/>
      <c r="C127" s="2"/>
      <c r="J127" s="6"/>
      <c r="M127" s="33"/>
      <c r="N127" s="33"/>
    </row>
    <row r="128" spans="1:14" s="5" customFormat="1" x14ac:dyDescent="0.2">
      <c r="A128" s="7"/>
      <c r="B128" s="182"/>
      <c r="C128" s="2"/>
      <c r="J128" s="6"/>
      <c r="M128" s="33"/>
      <c r="N128" s="33"/>
    </row>
    <row r="129" spans="1:14" s="6" customFormat="1" x14ac:dyDescent="0.2">
      <c r="A129" s="7"/>
      <c r="B129" s="183"/>
      <c r="C129" s="4"/>
      <c r="M129" s="33"/>
      <c r="N129" s="33"/>
    </row>
    <row r="130" spans="1:14" s="6" customFormat="1" x14ac:dyDescent="0.2">
      <c r="A130" s="7"/>
      <c r="B130" s="183"/>
      <c r="C130" s="4"/>
      <c r="M130" s="33"/>
      <c r="N130" s="33"/>
    </row>
    <row r="131" spans="1:14" s="6" customFormat="1" x14ac:dyDescent="0.2">
      <c r="A131" s="7"/>
      <c r="B131" s="183"/>
      <c r="C131" s="4"/>
      <c r="M131" s="33"/>
      <c r="N131" s="33"/>
    </row>
    <row r="132" spans="1:14" s="6" customFormat="1" x14ac:dyDescent="0.2">
      <c r="A132" s="7"/>
      <c r="B132" s="183"/>
      <c r="C132" s="4"/>
      <c r="M132" s="33"/>
      <c r="N132" s="33"/>
    </row>
    <row r="133" spans="1:14" s="6" customFormat="1" x14ac:dyDescent="0.2">
      <c r="A133" s="7"/>
      <c r="B133" s="183"/>
      <c r="C133" s="4"/>
      <c r="D133" s="178"/>
      <c r="E133" s="178"/>
      <c r="M133" s="33"/>
      <c r="N133" s="33"/>
    </row>
    <row r="134" spans="1:14" s="6" customFormat="1" ht="15.75" x14ac:dyDescent="0.25">
      <c r="A134" s="7"/>
      <c r="B134" s="184"/>
      <c r="C134" s="15"/>
      <c r="M134" s="33"/>
      <c r="N134" s="33"/>
    </row>
    <row r="135" spans="1:14" s="6" customFormat="1" x14ac:dyDescent="0.2">
      <c r="A135" s="7"/>
      <c r="B135" s="183"/>
      <c r="C135" s="4"/>
      <c r="D135" s="178"/>
      <c r="E135" s="178"/>
      <c r="M135" s="33"/>
      <c r="N135" s="33"/>
    </row>
    <row r="136" spans="1:14" s="6" customFormat="1" x14ac:dyDescent="0.2">
      <c r="A136" s="7"/>
      <c r="B136" s="183"/>
      <c r="C136" s="4"/>
      <c r="M136" s="33"/>
      <c r="N136" s="33"/>
    </row>
    <row r="137" spans="1:14" s="6" customFormat="1" x14ac:dyDescent="0.2">
      <c r="A137" s="7"/>
      <c r="B137" s="183"/>
      <c r="C137" s="4"/>
      <c r="M137" s="33"/>
      <c r="N137" s="33"/>
    </row>
    <row r="138" spans="1:14" s="6" customFormat="1" x14ac:dyDescent="0.2">
      <c r="A138" s="7"/>
      <c r="B138" s="183"/>
      <c r="C138" s="4"/>
      <c r="M138" s="33"/>
      <c r="N138" s="33"/>
    </row>
    <row r="139" spans="1:14" s="6" customFormat="1" x14ac:dyDescent="0.2">
      <c r="A139" s="7"/>
      <c r="B139" s="183"/>
      <c r="C139" s="4"/>
      <c r="M139" s="33"/>
      <c r="N139" s="33"/>
    </row>
    <row r="140" spans="1:14" s="6" customFormat="1" x14ac:dyDescent="0.2">
      <c r="A140" s="7"/>
      <c r="B140" s="183"/>
      <c r="C140" s="4"/>
      <c r="M140" s="33"/>
      <c r="N140" s="33"/>
    </row>
    <row r="141" spans="1:14" s="6" customFormat="1" x14ac:dyDescent="0.2">
      <c r="A141" s="7"/>
      <c r="B141" s="183"/>
      <c r="C141" s="4"/>
      <c r="M141" s="33"/>
      <c r="N141" s="33"/>
    </row>
    <row r="142" spans="1:14" s="6" customFormat="1" x14ac:dyDescent="0.2">
      <c r="A142" s="7"/>
      <c r="B142" s="183"/>
      <c r="C142" s="4"/>
      <c r="M142" s="33"/>
      <c r="N142" s="33"/>
    </row>
    <row r="143" spans="1:14" s="6" customFormat="1" x14ac:dyDescent="0.2">
      <c r="A143" s="7"/>
      <c r="B143" s="183"/>
      <c r="C143" s="4"/>
      <c r="M143" s="33"/>
      <c r="N143" s="33"/>
    </row>
    <row r="144" spans="1:14" s="6" customFormat="1" x14ac:dyDescent="0.2">
      <c r="A144" s="7"/>
      <c r="B144" s="183"/>
      <c r="C144" s="4"/>
      <c r="M144" s="33"/>
      <c r="N144" s="33"/>
    </row>
    <row r="145" spans="1:14" s="6" customFormat="1" x14ac:dyDescent="0.2">
      <c r="A145" s="7"/>
      <c r="B145" s="183"/>
      <c r="C145" s="4"/>
      <c r="M145" s="33"/>
      <c r="N145" s="33"/>
    </row>
    <row r="146" spans="1:14" s="6" customFormat="1" x14ac:dyDescent="0.2">
      <c r="A146" s="7"/>
      <c r="B146" s="183"/>
      <c r="C146" s="4"/>
      <c r="M146" s="33"/>
      <c r="N146" s="33"/>
    </row>
    <row r="147" spans="1:14" s="6" customFormat="1" x14ac:dyDescent="0.2">
      <c r="A147" s="7"/>
      <c r="B147" s="183"/>
      <c r="C147" s="4"/>
      <c r="M147" s="33"/>
      <c r="N147" s="33"/>
    </row>
    <row r="148" spans="1:14" s="6" customFormat="1" x14ac:dyDescent="0.2">
      <c r="A148" s="7"/>
      <c r="B148" s="183"/>
      <c r="C148" s="4"/>
      <c r="M148" s="33"/>
      <c r="N148" s="33"/>
    </row>
    <row r="149" spans="1:14" s="6" customFormat="1" x14ac:dyDescent="0.2">
      <c r="A149" s="7"/>
      <c r="B149" s="183"/>
      <c r="C149" s="4"/>
      <c r="M149" s="33"/>
      <c r="N149" s="33"/>
    </row>
    <row r="150" spans="1:14" s="6" customFormat="1" x14ac:dyDescent="0.2">
      <c r="A150" s="7"/>
      <c r="B150" s="183"/>
      <c r="C150" s="4"/>
      <c r="M150" s="33"/>
      <c r="N150" s="33"/>
    </row>
    <row r="151" spans="1:14" s="6" customFormat="1" x14ac:dyDescent="0.2">
      <c r="A151" s="7"/>
      <c r="B151" s="183"/>
      <c r="C151" s="4"/>
      <c r="M151" s="33"/>
      <c r="N151" s="33"/>
    </row>
    <row r="152" spans="1:14" s="6" customFormat="1" x14ac:dyDescent="0.2">
      <c r="A152" s="7"/>
      <c r="B152" s="183"/>
      <c r="C152" s="4"/>
      <c r="M152" s="33"/>
      <c r="N152" s="33"/>
    </row>
    <row r="153" spans="1:14" s="6" customFormat="1" x14ac:dyDescent="0.2">
      <c r="A153" s="7"/>
      <c r="B153" s="183"/>
      <c r="C153" s="4"/>
      <c r="M153" s="33"/>
      <c r="N153" s="33"/>
    </row>
    <row r="154" spans="1:14" s="6" customFormat="1" x14ac:dyDescent="0.2">
      <c r="A154" s="7"/>
      <c r="B154" s="183"/>
      <c r="C154" s="4"/>
      <c r="M154" s="33"/>
      <c r="N154" s="33"/>
    </row>
    <row r="155" spans="1:14" s="6" customFormat="1" x14ac:dyDescent="0.2">
      <c r="A155" s="7"/>
      <c r="B155" s="183"/>
      <c r="C155" s="4"/>
      <c r="M155" s="33"/>
      <c r="N155" s="33"/>
    </row>
    <row r="156" spans="1:14" s="6" customFormat="1" x14ac:dyDescent="0.2">
      <c r="A156" s="7"/>
      <c r="B156" s="183"/>
      <c r="C156" s="4"/>
      <c r="M156" s="33"/>
      <c r="N156" s="33"/>
    </row>
    <row r="157" spans="1:14" s="6" customFormat="1" x14ac:dyDescent="0.2">
      <c r="A157" s="7"/>
      <c r="B157" s="183"/>
      <c r="C157" s="4"/>
      <c r="M157" s="33"/>
      <c r="N157" s="33"/>
    </row>
    <row r="158" spans="1:14" s="6" customFormat="1" x14ac:dyDescent="0.2">
      <c r="A158" s="7"/>
      <c r="B158" s="183"/>
      <c r="C158" s="4"/>
      <c r="M158" s="33"/>
      <c r="N158" s="33"/>
    </row>
    <row r="159" spans="1:14" s="6" customFormat="1" x14ac:dyDescent="0.2">
      <c r="A159" s="7"/>
      <c r="B159" s="183"/>
      <c r="C159" s="4"/>
      <c r="M159" s="33"/>
      <c r="N159" s="33"/>
    </row>
    <row r="160" spans="1:14" s="6" customFormat="1" x14ac:dyDescent="0.2">
      <c r="A160" s="7"/>
      <c r="B160" s="183"/>
      <c r="C160" s="4"/>
    </row>
    <row r="161" spans="1:10" s="6" customFormat="1" x14ac:dyDescent="0.2">
      <c r="A161" s="7"/>
      <c r="B161" s="183"/>
      <c r="C161" s="4"/>
    </row>
    <row r="162" spans="1:10" s="6" customFormat="1" x14ac:dyDescent="0.2">
      <c r="A162" s="7"/>
      <c r="B162" s="183"/>
      <c r="C162" s="4"/>
    </row>
    <row r="163" spans="1:10" s="6" customFormat="1" x14ac:dyDescent="0.2">
      <c r="A163" s="7"/>
      <c r="B163" s="183"/>
      <c r="C163" s="4"/>
    </row>
    <row r="164" spans="1:10" s="6" customFormat="1" x14ac:dyDescent="0.2">
      <c r="A164" s="7"/>
      <c r="B164" s="183"/>
      <c r="C164" s="4"/>
    </row>
    <row r="165" spans="1:10" s="6" customFormat="1" x14ac:dyDescent="0.2">
      <c r="A165" s="7"/>
      <c r="B165" s="183"/>
      <c r="C165" s="4"/>
    </row>
    <row r="166" spans="1:10" s="6" customFormat="1" x14ac:dyDescent="0.2">
      <c r="A166" s="7"/>
      <c r="B166" s="183"/>
      <c r="C166" s="4"/>
    </row>
    <row r="167" spans="1:10" s="6" customFormat="1" x14ac:dyDescent="0.2">
      <c r="A167" s="7"/>
      <c r="B167" s="183"/>
      <c r="C167" s="4"/>
    </row>
    <row r="168" spans="1:10" s="6" customFormat="1" x14ac:dyDescent="0.2">
      <c r="A168" s="7"/>
      <c r="B168" s="183"/>
      <c r="C168" s="4"/>
    </row>
    <row r="169" spans="1:10" s="6" customFormat="1" x14ac:dyDescent="0.2">
      <c r="A169" s="7"/>
      <c r="B169" s="183"/>
      <c r="C169" s="4"/>
    </row>
    <row r="170" spans="1:10" s="6" customFormat="1" x14ac:dyDescent="0.2">
      <c r="A170" s="7"/>
      <c r="B170" s="183"/>
      <c r="C170" s="4"/>
      <c r="J170" s="30"/>
    </row>
    <row r="171" spans="1:10" s="6" customFormat="1" x14ac:dyDescent="0.2">
      <c r="A171" s="7"/>
      <c r="B171" s="183"/>
      <c r="C171" s="4"/>
    </row>
    <row r="172" spans="1:10" s="6" customFormat="1" x14ac:dyDescent="0.2">
      <c r="A172" s="7"/>
      <c r="B172" s="183"/>
      <c r="C172" s="4"/>
    </row>
    <row r="173" spans="1:10" s="6" customFormat="1" x14ac:dyDescent="0.2">
      <c r="A173" s="7"/>
      <c r="B173" s="183"/>
      <c r="C173" s="4"/>
    </row>
    <row r="174" spans="1:10" s="6" customFormat="1" x14ac:dyDescent="0.2">
      <c r="A174" s="7"/>
      <c r="B174" s="183"/>
      <c r="C174" s="4"/>
    </row>
    <row r="175" spans="1:10" s="6" customFormat="1" x14ac:dyDescent="0.2">
      <c r="A175" s="7"/>
      <c r="B175" s="183"/>
      <c r="C175" s="4"/>
    </row>
    <row r="176" spans="1:10" s="6" customFormat="1" x14ac:dyDescent="0.2">
      <c r="A176" s="7"/>
      <c r="B176" s="183"/>
      <c r="C176" s="4"/>
    </row>
    <row r="177" spans="1:3" s="6" customFormat="1" x14ac:dyDescent="0.2">
      <c r="A177" s="7"/>
      <c r="B177" s="183"/>
      <c r="C177" s="4"/>
    </row>
    <row r="178" spans="1:3" s="6" customFormat="1" x14ac:dyDescent="0.2">
      <c r="A178" s="7"/>
      <c r="B178" s="183"/>
      <c r="C178" s="4"/>
    </row>
    <row r="179" spans="1:3" s="6" customFormat="1" x14ac:dyDescent="0.2">
      <c r="A179" s="7"/>
      <c r="B179" s="183"/>
      <c r="C179" s="4"/>
    </row>
    <row r="180" spans="1:3" s="6" customFormat="1" x14ac:dyDescent="0.2">
      <c r="A180" s="7"/>
      <c r="B180" s="183"/>
      <c r="C180" s="4"/>
    </row>
    <row r="181" spans="1:3" s="6" customFormat="1" x14ac:dyDescent="0.2">
      <c r="A181" s="7"/>
      <c r="B181" s="183"/>
      <c r="C181" s="4"/>
    </row>
    <row r="182" spans="1:3" s="6" customFormat="1" x14ac:dyDescent="0.2">
      <c r="A182" s="7"/>
      <c r="B182" s="183"/>
      <c r="C182" s="4"/>
    </row>
    <row r="183" spans="1:3" s="6" customFormat="1" x14ac:dyDescent="0.2">
      <c r="A183" s="7"/>
      <c r="B183" s="183"/>
      <c r="C183" s="4"/>
    </row>
    <row r="184" spans="1:3" s="6" customFormat="1" x14ac:dyDescent="0.2">
      <c r="A184" s="7"/>
      <c r="B184" s="183"/>
      <c r="C184" s="4"/>
    </row>
    <row r="185" spans="1:3" s="6" customFormat="1" x14ac:dyDescent="0.2">
      <c r="A185" s="7"/>
      <c r="B185" s="183"/>
      <c r="C185" s="4"/>
    </row>
    <row r="186" spans="1:3" s="6" customFormat="1" x14ac:dyDescent="0.2">
      <c r="A186" s="7"/>
      <c r="B186" s="183"/>
      <c r="C186" s="4"/>
    </row>
    <row r="187" spans="1:3" s="6" customFormat="1" x14ac:dyDescent="0.2">
      <c r="A187" s="7"/>
      <c r="B187" s="183"/>
      <c r="C187" s="4"/>
    </row>
    <row r="188" spans="1:3" s="6" customFormat="1" x14ac:dyDescent="0.2">
      <c r="A188" s="7"/>
      <c r="B188" s="183"/>
      <c r="C188" s="4"/>
    </row>
    <row r="189" spans="1:3" s="6" customFormat="1" x14ac:dyDescent="0.2">
      <c r="A189" s="7"/>
      <c r="B189" s="183"/>
      <c r="C189" s="4"/>
    </row>
    <row r="190" spans="1:3" s="6" customFormat="1" x14ac:dyDescent="0.2">
      <c r="A190" s="7"/>
      <c r="B190" s="183"/>
      <c r="C190" s="4"/>
    </row>
    <row r="191" spans="1:3" s="6" customFormat="1" x14ac:dyDescent="0.2">
      <c r="A191" s="7"/>
      <c r="B191" s="183"/>
      <c r="C191" s="4"/>
    </row>
    <row r="192" spans="1:3" s="6" customFormat="1" x14ac:dyDescent="0.2">
      <c r="A192" s="7"/>
      <c r="B192" s="183"/>
      <c r="C192" s="4"/>
    </row>
    <row r="193" spans="1:3" s="6" customFormat="1" x14ac:dyDescent="0.2">
      <c r="A193" s="7"/>
      <c r="B193" s="183"/>
      <c r="C193" s="4"/>
    </row>
    <row r="194" spans="1:3" s="6" customFormat="1" x14ac:dyDescent="0.2">
      <c r="A194" s="7"/>
      <c r="B194" s="183"/>
      <c r="C194" s="4"/>
    </row>
    <row r="195" spans="1:3" s="6" customFormat="1" x14ac:dyDescent="0.2">
      <c r="A195" s="7"/>
      <c r="B195" s="183"/>
      <c r="C195" s="4"/>
    </row>
    <row r="196" spans="1:3" s="6" customFormat="1" x14ac:dyDescent="0.2">
      <c r="A196" s="7"/>
      <c r="B196" s="183"/>
      <c r="C196" s="4"/>
    </row>
    <row r="197" spans="1:3" s="6" customFormat="1" x14ac:dyDescent="0.2">
      <c r="A197" s="7"/>
      <c r="B197" s="183"/>
      <c r="C197" s="4"/>
    </row>
    <row r="198" spans="1:3" s="6" customFormat="1" x14ac:dyDescent="0.2">
      <c r="A198" s="7"/>
      <c r="B198" s="183"/>
      <c r="C198" s="4"/>
    </row>
    <row r="199" spans="1:3" s="6" customFormat="1" x14ac:dyDescent="0.2">
      <c r="A199" s="7"/>
      <c r="B199" s="183"/>
      <c r="C199" s="4"/>
    </row>
    <row r="200" spans="1:3" s="6" customFormat="1" x14ac:dyDescent="0.2">
      <c r="A200" s="7"/>
      <c r="B200" s="183"/>
      <c r="C200" s="4"/>
    </row>
    <row r="201" spans="1:3" s="6" customFormat="1" x14ac:dyDescent="0.2">
      <c r="A201" s="7"/>
      <c r="B201" s="183"/>
      <c r="C201" s="4"/>
    </row>
    <row r="202" spans="1:3" s="6" customFormat="1" x14ac:dyDescent="0.2">
      <c r="A202" s="7"/>
      <c r="B202" s="183"/>
      <c r="C202" s="4"/>
    </row>
    <row r="203" spans="1:3" s="6" customFormat="1" x14ac:dyDescent="0.2">
      <c r="A203" s="7"/>
      <c r="B203" s="183"/>
      <c r="C203" s="4"/>
    </row>
    <row r="204" spans="1:3" s="6" customFormat="1" x14ac:dyDescent="0.2">
      <c r="A204" s="7"/>
      <c r="B204" s="183"/>
      <c r="C204" s="4"/>
    </row>
    <row r="205" spans="1:3" s="6" customFormat="1" x14ac:dyDescent="0.2">
      <c r="A205" s="7"/>
      <c r="B205" s="183"/>
      <c r="C205" s="4"/>
    </row>
    <row r="206" spans="1:3" s="6" customFormat="1" x14ac:dyDescent="0.2">
      <c r="A206" s="7"/>
      <c r="B206" s="183"/>
      <c r="C206" s="4"/>
    </row>
    <row r="207" spans="1:3" s="6" customFormat="1" x14ac:dyDescent="0.2">
      <c r="A207" s="7"/>
      <c r="B207" s="183"/>
      <c r="C207" s="4"/>
    </row>
    <row r="208" spans="1:3" s="6" customFormat="1" x14ac:dyDescent="0.2">
      <c r="A208" s="7"/>
      <c r="B208" s="183"/>
      <c r="C208" s="4"/>
    </row>
    <row r="209" spans="1:3" s="6" customFormat="1" x14ac:dyDescent="0.2">
      <c r="A209" s="7"/>
      <c r="B209" s="183"/>
      <c r="C209" s="4"/>
    </row>
    <row r="210" spans="1:3" s="6" customFormat="1" x14ac:dyDescent="0.2">
      <c r="A210" s="7"/>
      <c r="B210" s="183"/>
      <c r="C210" s="4"/>
    </row>
    <row r="211" spans="1:3" s="6" customFormat="1" x14ac:dyDescent="0.2">
      <c r="A211" s="7"/>
      <c r="B211" s="183"/>
      <c r="C211" s="4"/>
    </row>
    <row r="212" spans="1:3" s="6" customFormat="1" ht="0.75" customHeight="1" x14ac:dyDescent="0.2">
      <c r="A212" s="7"/>
      <c r="B212" s="183"/>
      <c r="C212" s="4"/>
    </row>
    <row r="213" spans="1:3" s="6" customFormat="1" x14ac:dyDescent="0.2">
      <c r="A213" s="7"/>
      <c r="B213" s="183"/>
      <c r="C213" s="4"/>
    </row>
    <row r="214" spans="1:3" s="6" customFormat="1" x14ac:dyDescent="0.2">
      <c r="A214" s="7"/>
      <c r="B214" s="183"/>
      <c r="C214" s="4"/>
    </row>
    <row r="215" spans="1:3" s="6" customFormat="1" x14ac:dyDescent="0.2">
      <c r="A215" s="7"/>
      <c r="B215" s="183"/>
      <c r="C215" s="4"/>
    </row>
    <row r="216" spans="1:3" s="6" customFormat="1" x14ac:dyDescent="0.2">
      <c r="A216" s="7"/>
      <c r="B216" s="183"/>
      <c r="C216" s="4"/>
    </row>
    <row r="217" spans="1:3" s="6" customFormat="1" x14ac:dyDescent="0.2">
      <c r="A217" s="7"/>
      <c r="B217" s="183"/>
      <c r="C217" s="4"/>
    </row>
    <row r="218" spans="1:3" s="6" customFormat="1" x14ac:dyDescent="0.2">
      <c r="A218" s="7"/>
      <c r="B218" s="183"/>
      <c r="C218" s="4"/>
    </row>
    <row r="219" spans="1:3" s="6" customFormat="1" x14ac:dyDescent="0.2">
      <c r="A219" s="7"/>
      <c r="B219" s="183"/>
      <c r="C219" s="4"/>
    </row>
    <row r="220" spans="1:3" s="6" customFormat="1" x14ac:dyDescent="0.2">
      <c r="A220" s="7"/>
      <c r="B220" s="183"/>
      <c r="C220" s="4"/>
    </row>
    <row r="221" spans="1:3" s="6" customFormat="1" x14ac:dyDescent="0.2">
      <c r="A221" s="7"/>
      <c r="B221" s="183"/>
      <c r="C221" s="4"/>
    </row>
    <row r="222" spans="1:3" s="6" customFormat="1" x14ac:dyDescent="0.2">
      <c r="A222" s="7"/>
      <c r="B222" s="183"/>
      <c r="C222" s="4"/>
    </row>
    <row r="223" spans="1:3" s="6" customFormat="1" x14ac:dyDescent="0.2">
      <c r="A223" s="7"/>
      <c r="B223" s="183"/>
      <c r="C223" s="4"/>
    </row>
    <row r="224" spans="1:3" s="6" customFormat="1" x14ac:dyDescent="0.2">
      <c r="A224" s="7"/>
      <c r="B224" s="183"/>
      <c r="C224" s="4"/>
    </row>
    <row r="225" spans="1:3" s="6" customFormat="1" x14ac:dyDescent="0.2">
      <c r="A225" s="7"/>
      <c r="B225" s="183"/>
      <c r="C225" s="4"/>
    </row>
    <row r="226" spans="1:3" s="6" customFormat="1" x14ac:dyDescent="0.2">
      <c r="A226" s="7"/>
      <c r="B226" s="183"/>
      <c r="C226" s="4"/>
    </row>
    <row r="227" spans="1:3" s="6" customFormat="1" x14ac:dyDescent="0.2">
      <c r="A227" s="7"/>
      <c r="B227" s="183"/>
      <c r="C227" s="4"/>
    </row>
    <row r="228" spans="1:3" s="6" customFormat="1" x14ac:dyDescent="0.2">
      <c r="A228" s="7"/>
      <c r="B228" s="183"/>
      <c r="C228" s="4"/>
    </row>
    <row r="229" spans="1:3" s="6" customFormat="1" x14ac:dyDescent="0.2">
      <c r="A229" s="7"/>
      <c r="B229" s="183"/>
      <c r="C229" s="4"/>
    </row>
    <row r="230" spans="1:3" s="6" customFormat="1" x14ac:dyDescent="0.2">
      <c r="A230" s="7"/>
      <c r="B230" s="183"/>
      <c r="C230" s="4"/>
    </row>
    <row r="231" spans="1:3" s="6" customFormat="1" x14ac:dyDescent="0.2">
      <c r="A231" s="7"/>
      <c r="B231" s="183"/>
      <c r="C231" s="4"/>
    </row>
    <row r="232" spans="1:3" s="6" customFormat="1" x14ac:dyDescent="0.2">
      <c r="A232" s="7"/>
      <c r="B232" s="183"/>
      <c r="C232" s="4"/>
    </row>
    <row r="233" spans="1:3" s="6" customFormat="1" x14ac:dyDescent="0.2">
      <c r="A233" s="7"/>
      <c r="B233" s="183"/>
      <c r="C233" s="4"/>
    </row>
    <row r="234" spans="1:3" s="6" customFormat="1" x14ac:dyDescent="0.2">
      <c r="A234" s="7"/>
      <c r="B234" s="183"/>
      <c r="C234" s="4"/>
    </row>
    <row r="235" spans="1:3" s="6" customFormat="1" x14ac:dyDescent="0.2">
      <c r="A235" s="7"/>
      <c r="B235" s="183"/>
      <c r="C235" s="4"/>
    </row>
    <row r="236" spans="1:3" s="6" customFormat="1" x14ac:dyDescent="0.2">
      <c r="A236" s="7"/>
      <c r="B236" s="183"/>
      <c r="C236" s="4"/>
    </row>
    <row r="237" spans="1:3" s="6" customFormat="1" x14ac:dyDescent="0.2">
      <c r="A237" s="7"/>
      <c r="B237" s="183"/>
      <c r="C237" s="4"/>
    </row>
    <row r="238" spans="1:3" s="6" customFormat="1" x14ac:dyDescent="0.2">
      <c r="A238" s="7"/>
      <c r="B238" s="183"/>
      <c r="C238" s="4"/>
    </row>
    <row r="239" spans="1:3" s="6" customFormat="1" x14ac:dyDescent="0.2">
      <c r="A239" s="7"/>
      <c r="B239" s="183"/>
      <c r="C239" s="4"/>
    </row>
    <row r="240" spans="1:3" s="6" customFormat="1" x14ac:dyDescent="0.2">
      <c r="A240" s="7"/>
      <c r="B240" s="183"/>
      <c r="C240" s="4"/>
    </row>
    <row r="241" spans="1:3" s="6" customFormat="1" x14ac:dyDescent="0.2">
      <c r="A241" s="7"/>
      <c r="B241" s="183"/>
      <c r="C241" s="4"/>
    </row>
    <row r="242" spans="1:3" s="6" customFormat="1" x14ac:dyDescent="0.2">
      <c r="A242" s="7"/>
      <c r="B242" s="183"/>
      <c r="C242" s="4"/>
    </row>
    <row r="243" spans="1:3" s="6" customFormat="1" x14ac:dyDescent="0.2">
      <c r="A243" s="7"/>
      <c r="B243" s="183"/>
      <c r="C243" s="4"/>
    </row>
    <row r="244" spans="1:3" s="6" customFormat="1" x14ac:dyDescent="0.2">
      <c r="A244" s="7"/>
      <c r="B244" s="183"/>
      <c r="C244" s="4"/>
    </row>
    <row r="245" spans="1:3" s="6" customFormat="1" x14ac:dyDescent="0.2">
      <c r="A245" s="7"/>
      <c r="B245" s="183"/>
      <c r="C245" s="4"/>
    </row>
    <row r="246" spans="1:3" s="6" customFormat="1" x14ac:dyDescent="0.2">
      <c r="A246" s="7"/>
      <c r="B246" s="183"/>
      <c r="C246" s="4"/>
    </row>
    <row r="247" spans="1:3" s="6" customFormat="1" x14ac:dyDescent="0.2">
      <c r="A247" s="7"/>
      <c r="B247" s="183"/>
      <c r="C247" s="4"/>
    </row>
    <row r="248" spans="1:3" s="6" customFormat="1" x14ac:dyDescent="0.2">
      <c r="A248" s="7"/>
      <c r="B248" s="183"/>
      <c r="C248" s="4"/>
    </row>
    <row r="249" spans="1:3" s="6" customFormat="1" x14ac:dyDescent="0.2">
      <c r="A249" s="7"/>
      <c r="B249" s="183"/>
      <c r="C249" s="4"/>
    </row>
    <row r="250" spans="1:3" s="6" customFormat="1" x14ac:dyDescent="0.2">
      <c r="A250" s="7"/>
      <c r="B250" s="185"/>
    </row>
    <row r="251" spans="1:3" s="6" customFormat="1" x14ac:dyDescent="0.2">
      <c r="A251" s="7"/>
      <c r="B251" s="185"/>
    </row>
    <row r="252" spans="1:3" s="6" customFormat="1" x14ac:dyDescent="0.2">
      <c r="A252" s="7"/>
      <c r="B252" s="185"/>
    </row>
    <row r="253" spans="1:3" s="6" customFormat="1" x14ac:dyDescent="0.2">
      <c r="A253" s="7"/>
      <c r="B253" s="185"/>
    </row>
    <row r="254" spans="1:3" s="6" customFormat="1" x14ac:dyDescent="0.2">
      <c r="A254" s="7"/>
      <c r="B254" s="185"/>
    </row>
    <row r="255" spans="1:3" s="6" customFormat="1" x14ac:dyDescent="0.2">
      <c r="A255" s="7"/>
      <c r="B255" s="185"/>
    </row>
    <row r="256" spans="1:3" s="6" customFormat="1" x14ac:dyDescent="0.2">
      <c r="A256" s="7"/>
      <c r="B256" s="185"/>
    </row>
    <row r="257" spans="1:2" s="6" customFormat="1" x14ac:dyDescent="0.2">
      <c r="A257" s="7"/>
      <c r="B257" s="185"/>
    </row>
    <row r="258" spans="1:2" s="6" customFormat="1" x14ac:dyDescent="0.2">
      <c r="A258" s="7"/>
      <c r="B258" s="185"/>
    </row>
    <row r="259" spans="1:2" s="6" customFormat="1" x14ac:dyDescent="0.2">
      <c r="A259" s="7"/>
      <c r="B259" s="185"/>
    </row>
    <row r="260" spans="1:2" s="6" customFormat="1" x14ac:dyDescent="0.2">
      <c r="A260" s="7"/>
      <c r="B260" s="185"/>
    </row>
    <row r="261" spans="1:2" s="6" customFormat="1" x14ac:dyDescent="0.2">
      <c r="A261" s="7"/>
      <c r="B261" s="185"/>
    </row>
    <row r="262" spans="1:2" s="6" customFormat="1" x14ac:dyDescent="0.2">
      <c r="A262" s="7"/>
      <c r="B262" s="185"/>
    </row>
    <row r="263" spans="1:2" s="6" customFormat="1" x14ac:dyDescent="0.2">
      <c r="A263" s="7"/>
      <c r="B263" s="185"/>
    </row>
    <row r="264" spans="1:2" s="6" customFormat="1" x14ac:dyDescent="0.2">
      <c r="A264" s="7"/>
      <c r="B264" s="185"/>
    </row>
    <row r="265" spans="1:2" s="6" customFormat="1" x14ac:dyDescent="0.2">
      <c r="A265" s="7"/>
      <c r="B265" s="185"/>
    </row>
    <row r="266" spans="1:2" s="6" customFormat="1" x14ac:dyDescent="0.2">
      <c r="A266" s="7"/>
      <c r="B266" s="185"/>
    </row>
    <row r="267" spans="1:2" s="6" customFormat="1" x14ac:dyDescent="0.2">
      <c r="A267" s="7"/>
      <c r="B267" s="185"/>
    </row>
    <row r="268" spans="1:2" s="6" customFormat="1" x14ac:dyDescent="0.2">
      <c r="A268" s="7"/>
      <c r="B268" s="185"/>
    </row>
    <row r="269" spans="1:2" s="6" customFormat="1" x14ac:dyDescent="0.2">
      <c r="A269" s="7"/>
      <c r="B269" s="185"/>
    </row>
    <row r="270" spans="1:2" s="6" customFormat="1" x14ac:dyDescent="0.2">
      <c r="A270" s="7"/>
      <c r="B270" s="185"/>
    </row>
    <row r="271" spans="1:2" s="6" customFormat="1" x14ac:dyDescent="0.2">
      <c r="A271" s="7"/>
      <c r="B271" s="185"/>
    </row>
    <row r="272" spans="1:2" s="6" customFormat="1" x14ac:dyDescent="0.2">
      <c r="A272" s="7"/>
      <c r="B272" s="185"/>
    </row>
    <row r="273" spans="1:2" s="6" customFormat="1" x14ac:dyDescent="0.2">
      <c r="A273" s="7"/>
      <c r="B273" s="185"/>
    </row>
    <row r="274" spans="1:2" s="6" customFormat="1" x14ac:dyDescent="0.2">
      <c r="A274" s="7"/>
      <c r="B274" s="185"/>
    </row>
    <row r="275" spans="1:2" s="6" customFormat="1" x14ac:dyDescent="0.2">
      <c r="A275" s="7"/>
      <c r="B275" s="185"/>
    </row>
    <row r="276" spans="1:2" s="6" customFormat="1" x14ac:dyDescent="0.2">
      <c r="A276" s="7"/>
      <c r="B276" s="185"/>
    </row>
    <row r="277" spans="1:2" s="6" customFormat="1" x14ac:dyDescent="0.2">
      <c r="A277" s="7"/>
      <c r="B277" s="185"/>
    </row>
    <row r="278" spans="1:2" s="6" customFormat="1" x14ac:dyDescent="0.2">
      <c r="A278" s="7"/>
      <c r="B278" s="185"/>
    </row>
    <row r="279" spans="1:2" s="6" customFormat="1" x14ac:dyDescent="0.2">
      <c r="A279" s="7"/>
      <c r="B279" s="185"/>
    </row>
    <row r="280" spans="1:2" s="6" customFormat="1" x14ac:dyDescent="0.2">
      <c r="A280" s="7"/>
      <c r="B280" s="185"/>
    </row>
    <row r="281" spans="1:2" s="6" customFormat="1" x14ac:dyDescent="0.2">
      <c r="A281" s="7"/>
      <c r="B281" s="185"/>
    </row>
    <row r="282" spans="1:2" s="6" customFormat="1" x14ac:dyDescent="0.2">
      <c r="A282" s="7"/>
      <c r="B282" s="185"/>
    </row>
    <row r="283" spans="1:2" s="6" customFormat="1" x14ac:dyDescent="0.2">
      <c r="A283" s="7"/>
      <c r="B283" s="185"/>
    </row>
    <row r="284" spans="1:2" s="6" customFormat="1" x14ac:dyDescent="0.2">
      <c r="A284" s="7"/>
      <c r="B284" s="185"/>
    </row>
    <row r="285" spans="1:2" s="6" customFormat="1" x14ac:dyDescent="0.2">
      <c r="A285" s="7"/>
      <c r="B285" s="185"/>
    </row>
    <row r="286" spans="1:2" s="6" customFormat="1" x14ac:dyDescent="0.2">
      <c r="A286" s="7"/>
      <c r="B286" s="185"/>
    </row>
    <row r="287" spans="1:2" s="6" customFormat="1" x14ac:dyDescent="0.2">
      <c r="A287" s="7"/>
      <c r="B287" s="185"/>
    </row>
    <row r="288" spans="1:2" s="6" customFormat="1" x14ac:dyDescent="0.2">
      <c r="A288" s="7"/>
      <c r="B288" s="185"/>
    </row>
    <row r="289" spans="1:2" s="6" customFormat="1" x14ac:dyDescent="0.2">
      <c r="A289" s="7"/>
      <c r="B289" s="185"/>
    </row>
    <row r="290" spans="1:2" s="6" customFormat="1" x14ac:dyDescent="0.2">
      <c r="A290" s="7"/>
      <c r="B290" s="185"/>
    </row>
    <row r="291" spans="1:2" s="6" customFormat="1" x14ac:dyDescent="0.2">
      <c r="A291" s="7"/>
      <c r="B291" s="185"/>
    </row>
    <row r="292" spans="1:2" s="6" customFormat="1" x14ac:dyDescent="0.2">
      <c r="A292" s="7"/>
      <c r="B292" s="185"/>
    </row>
    <row r="293" spans="1:2" s="6" customFormat="1" x14ac:dyDescent="0.2">
      <c r="A293" s="7"/>
      <c r="B293" s="185"/>
    </row>
    <row r="294" spans="1:2" s="6" customFormat="1" x14ac:dyDescent="0.2">
      <c r="A294" s="7"/>
      <c r="B294" s="185"/>
    </row>
    <row r="295" spans="1:2" s="6" customFormat="1" x14ac:dyDescent="0.2">
      <c r="A295" s="7"/>
      <c r="B295" s="185"/>
    </row>
    <row r="296" spans="1:2" s="6" customFormat="1" x14ac:dyDescent="0.2">
      <c r="A296" s="7"/>
      <c r="B296" s="185"/>
    </row>
    <row r="297" spans="1:2" s="6" customFormat="1" x14ac:dyDescent="0.2">
      <c r="A297" s="7"/>
      <c r="B297" s="185"/>
    </row>
    <row r="298" spans="1:2" s="6" customFormat="1" x14ac:dyDescent="0.2">
      <c r="A298" s="7"/>
      <c r="B298" s="185"/>
    </row>
    <row r="299" spans="1:2" s="6" customFormat="1" x14ac:dyDescent="0.2">
      <c r="A299" s="7"/>
      <c r="B299" s="185"/>
    </row>
    <row r="300" spans="1:2" s="6" customFormat="1" x14ac:dyDescent="0.2">
      <c r="A300" s="7"/>
      <c r="B300" s="185"/>
    </row>
    <row r="301" spans="1:2" s="6" customFormat="1" x14ac:dyDescent="0.2">
      <c r="A301" s="7"/>
      <c r="B301" s="185"/>
    </row>
    <row r="302" spans="1:2" s="6" customFormat="1" x14ac:dyDescent="0.2">
      <c r="A302" s="7"/>
      <c r="B302" s="185"/>
    </row>
    <row r="303" spans="1:2" s="6" customFormat="1" x14ac:dyDescent="0.2">
      <c r="A303" s="7"/>
      <c r="B303" s="185"/>
    </row>
    <row r="304" spans="1:2" s="6" customFormat="1" x14ac:dyDescent="0.2">
      <c r="A304" s="7"/>
      <c r="B304" s="185"/>
    </row>
    <row r="305" spans="1:2" s="6" customFormat="1" x14ac:dyDescent="0.2">
      <c r="A305" s="7"/>
      <c r="B305" s="185"/>
    </row>
    <row r="306" spans="1:2" s="6" customFormat="1" x14ac:dyDescent="0.2">
      <c r="A306" s="7"/>
      <c r="B306" s="185"/>
    </row>
    <row r="307" spans="1:2" s="6" customFormat="1" x14ac:dyDescent="0.2">
      <c r="A307" s="7"/>
      <c r="B307" s="185"/>
    </row>
    <row r="308" spans="1:2" s="6" customFormat="1" x14ac:dyDescent="0.2">
      <c r="A308" s="7"/>
      <c r="B308" s="185"/>
    </row>
    <row r="309" spans="1:2" s="6" customFormat="1" x14ac:dyDescent="0.2">
      <c r="A309" s="7"/>
      <c r="B309" s="185"/>
    </row>
    <row r="310" spans="1:2" s="6" customFormat="1" x14ac:dyDescent="0.2">
      <c r="A310" s="7"/>
      <c r="B310" s="185"/>
    </row>
    <row r="311" spans="1:2" s="6" customFormat="1" x14ac:dyDescent="0.2">
      <c r="A311" s="7"/>
      <c r="B311" s="185"/>
    </row>
    <row r="312" spans="1:2" s="6" customFormat="1" x14ac:dyDescent="0.2">
      <c r="A312" s="7"/>
      <c r="B312" s="185"/>
    </row>
    <row r="313" spans="1:2" s="6" customFormat="1" x14ac:dyDescent="0.2">
      <c r="A313" s="7"/>
      <c r="B313" s="185"/>
    </row>
    <row r="314" spans="1:2" s="6" customFormat="1" x14ac:dyDescent="0.2">
      <c r="A314" s="7"/>
      <c r="B314" s="185"/>
    </row>
    <row r="315" spans="1:2" s="6" customFormat="1" x14ac:dyDescent="0.2">
      <c r="A315" s="7"/>
      <c r="B315" s="185"/>
    </row>
    <row r="316" spans="1:2" s="6" customFormat="1" x14ac:dyDescent="0.2">
      <c r="A316" s="7"/>
      <c r="B316" s="185"/>
    </row>
    <row r="317" spans="1:2" s="6" customFormat="1" x14ac:dyDescent="0.2">
      <c r="A317" s="7"/>
      <c r="B317" s="185"/>
    </row>
    <row r="318" spans="1:2" s="6" customFormat="1" x14ac:dyDescent="0.2">
      <c r="A318" s="7"/>
      <c r="B318" s="185"/>
    </row>
    <row r="319" spans="1:2" s="6" customFormat="1" x14ac:dyDescent="0.2">
      <c r="A319" s="7"/>
      <c r="B319" s="185"/>
    </row>
    <row r="320" spans="1:2" s="6" customFormat="1" x14ac:dyDescent="0.2">
      <c r="A320" s="7"/>
      <c r="B320" s="185"/>
    </row>
    <row r="321" spans="1:2" s="6" customFormat="1" x14ac:dyDescent="0.2">
      <c r="A321" s="7"/>
      <c r="B321" s="185"/>
    </row>
    <row r="322" spans="1:2" s="6" customFormat="1" x14ac:dyDescent="0.2">
      <c r="A322" s="7"/>
      <c r="B322" s="185"/>
    </row>
    <row r="323" spans="1:2" s="6" customFormat="1" x14ac:dyDescent="0.2">
      <c r="A323" s="7"/>
      <c r="B323" s="185"/>
    </row>
    <row r="324" spans="1:2" s="6" customFormat="1" x14ac:dyDescent="0.2">
      <c r="A324" s="7"/>
      <c r="B324" s="185"/>
    </row>
    <row r="325" spans="1:2" s="6" customFormat="1" x14ac:dyDescent="0.2">
      <c r="A325" s="7"/>
      <c r="B325" s="185"/>
    </row>
    <row r="326" spans="1:2" s="6" customFormat="1" x14ac:dyDescent="0.2">
      <c r="A326" s="7"/>
      <c r="B326" s="185"/>
    </row>
    <row r="327" spans="1:2" s="6" customFormat="1" x14ac:dyDescent="0.2">
      <c r="A327" s="7"/>
      <c r="B327" s="185"/>
    </row>
    <row r="328" spans="1:2" s="6" customFormat="1" x14ac:dyDescent="0.2">
      <c r="A328" s="7"/>
      <c r="B328" s="185"/>
    </row>
    <row r="329" spans="1:2" s="6" customFormat="1" x14ac:dyDescent="0.2">
      <c r="A329" s="7"/>
      <c r="B329" s="185"/>
    </row>
    <row r="330" spans="1:2" s="6" customFormat="1" x14ac:dyDescent="0.2">
      <c r="A330" s="7"/>
      <c r="B330" s="185"/>
    </row>
    <row r="331" spans="1:2" s="6" customFormat="1" x14ac:dyDescent="0.2">
      <c r="A331" s="7"/>
      <c r="B331" s="185"/>
    </row>
    <row r="332" spans="1:2" s="6" customFormat="1" x14ac:dyDescent="0.2">
      <c r="A332" s="7"/>
      <c r="B332" s="185"/>
    </row>
    <row r="333" spans="1:2" s="6" customFormat="1" x14ac:dyDescent="0.2">
      <c r="A333" s="7"/>
      <c r="B333" s="185"/>
    </row>
    <row r="334" spans="1:2" s="6" customFormat="1" x14ac:dyDescent="0.2">
      <c r="A334" s="7"/>
      <c r="B334" s="185"/>
    </row>
    <row r="335" spans="1:2" s="6" customFormat="1" x14ac:dyDescent="0.2">
      <c r="A335" s="7"/>
      <c r="B335" s="185"/>
    </row>
    <row r="336" spans="1:2" s="6" customFormat="1" x14ac:dyDescent="0.2">
      <c r="A336" s="7"/>
      <c r="B336" s="185"/>
    </row>
    <row r="337" spans="1:2" s="6" customFormat="1" x14ac:dyDescent="0.2">
      <c r="A337" s="7"/>
      <c r="B337" s="185"/>
    </row>
    <row r="338" spans="1:2" s="6" customFormat="1" x14ac:dyDescent="0.2">
      <c r="A338" s="7"/>
      <c r="B338" s="185"/>
    </row>
    <row r="339" spans="1:2" s="6" customFormat="1" x14ac:dyDescent="0.2">
      <c r="A339" s="7"/>
      <c r="B339" s="185"/>
    </row>
    <row r="340" spans="1:2" s="6" customFormat="1" x14ac:dyDescent="0.2">
      <c r="A340" s="7"/>
      <c r="B340" s="185"/>
    </row>
    <row r="341" spans="1:2" s="6" customFormat="1" x14ac:dyDescent="0.2">
      <c r="A341" s="7"/>
      <c r="B341" s="185"/>
    </row>
    <row r="342" spans="1:2" s="6" customFormat="1" x14ac:dyDescent="0.2">
      <c r="A342" s="7"/>
      <c r="B342" s="185"/>
    </row>
    <row r="343" spans="1:2" s="6" customFormat="1" x14ac:dyDescent="0.2">
      <c r="A343" s="7"/>
      <c r="B343" s="185"/>
    </row>
    <row r="344" spans="1:2" s="6" customFormat="1" x14ac:dyDescent="0.2">
      <c r="A344" s="7"/>
      <c r="B344" s="185"/>
    </row>
    <row r="345" spans="1:2" s="6" customFormat="1" x14ac:dyDescent="0.2">
      <c r="A345" s="7"/>
      <c r="B345" s="185"/>
    </row>
    <row r="346" spans="1:2" s="6" customFormat="1" x14ac:dyDescent="0.2">
      <c r="A346" s="7"/>
      <c r="B346" s="185"/>
    </row>
    <row r="347" spans="1:2" s="6" customFormat="1" x14ac:dyDescent="0.2">
      <c r="A347" s="7"/>
      <c r="B347" s="185"/>
    </row>
    <row r="348" spans="1:2" s="6" customFormat="1" x14ac:dyDescent="0.2">
      <c r="A348" s="7"/>
      <c r="B348" s="185"/>
    </row>
    <row r="349" spans="1:2" s="6" customFormat="1" x14ac:dyDescent="0.2">
      <c r="A349" s="7"/>
      <c r="B349" s="185"/>
    </row>
    <row r="350" spans="1:2" s="6" customFormat="1" x14ac:dyDescent="0.2">
      <c r="A350" s="7"/>
      <c r="B350" s="185"/>
    </row>
    <row r="351" spans="1:2" s="6" customFormat="1" x14ac:dyDescent="0.2">
      <c r="A351" s="7"/>
      <c r="B351" s="185"/>
    </row>
    <row r="352" spans="1:2" s="6" customFormat="1" x14ac:dyDescent="0.2">
      <c r="A352" s="7"/>
      <c r="B352" s="185"/>
    </row>
    <row r="353" spans="1:3" s="6" customFormat="1" x14ac:dyDescent="0.2">
      <c r="A353" s="7"/>
      <c r="B353" s="185"/>
    </row>
    <row r="354" spans="1:3" s="6" customFormat="1" x14ac:dyDescent="0.2">
      <c r="A354" s="7"/>
      <c r="B354" s="185"/>
    </row>
    <row r="355" spans="1:3" s="6" customFormat="1" x14ac:dyDescent="0.2">
      <c r="A355" s="7"/>
      <c r="B355" s="185"/>
    </row>
    <row r="356" spans="1:3" s="6" customFormat="1" x14ac:dyDescent="0.2">
      <c r="A356" s="7"/>
      <c r="B356" s="185"/>
    </row>
    <row r="357" spans="1:3" s="6" customFormat="1" x14ac:dyDescent="0.2">
      <c r="A357" s="7"/>
      <c r="B357" s="185"/>
    </row>
    <row r="358" spans="1:3" s="6" customFormat="1" x14ac:dyDescent="0.2">
      <c r="A358" s="7"/>
      <c r="B358" s="185"/>
    </row>
    <row r="359" spans="1:3" s="6" customFormat="1" x14ac:dyDescent="0.2">
      <c r="A359" s="7"/>
      <c r="B359" s="185"/>
    </row>
    <row r="360" spans="1:3" s="6" customFormat="1" x14ac:dyDescent="0.2">
      <c r="A360" s="7"/>
      <c r="B360" s="185"/>
    </row>
    <row r="361" spans="1:3" s="6" customFormat="1" x14ac:dyDescent="0.2">
      <c r="A361" s="7"/>
      <c r="B361" s="185"/>
    </row>
    <row r="362" spans="1:3" s="8" customFormat="1" x14ac:dyDescent="0.2">
      <c r="A362" s="7"/>
      <c r="B362" s="185"/>
      <c r="C362" s="6"/>
    </row>
    <row r="363" spans="1:3" s="8" customFormat="1" x14ac:dyDescent="0.2">
      <c r="A363" s="7"/>
      <c r="B363" s="185"/>
      <c r="C363" s="6"/>
    </row>
    <row r="364" spans="1:3" s="8" customFormat="1" x14ac:dyDescent="0.2">
      <c r="A364" s="7"/>
      <c r="B364" s="185"/>
      <c r="C364" s="6"/>
    </row>
    <row r="365" spans="1:3" s="8" customFormat="1" x14ac:dyDescent="0.2">
      <c r="A365" s="7"/>
      <c r="B365" s="185"/>
      <c r="C365" s="6"/>
    </row>
    <row r="366" spans="1:3" s="8" customFormat="1" x14ac:dyDescent="0.2">
      <c r="A366" s="7"/>
      <c r="B366" s="185"/>
      <c r="C366" s="6"/>
    </row>
    <row r="367" spans="1:3" s="8" customFormat="1" x14ac:dyDescent="0.2">
      <c r="A367" s="7"/>
      <c r="B367" s="185"/>
      <c r="C367" s="6"/>
    </row>
    <row r="368" spans="1:3" s="8" customFormat="1" x14ac:dyDescent="0.2">
      <c r="A368" s="7"/>
      <c r="B368" s="185"/>
      <c r="C368" s="6"/>
    </row>
    <row r="369" spans="1:3" s="8" customFormat="1" x14ac:dyDescent="0.2">
      <c r="A369" s="7"/>
      <c r="B369" s="185"/>
      <c r="C369" s="6"/>
    </row>
    <row r="370" spans="1:3" s="8" customFormat="1" x14ac:dyDescent="0.2">
      <c r="A370" s="7"/>
      <c r="B370" s="185"/>
      <c r="C370" s="6"/>
    </row>
    <row r="371" spans="1:3" s="8" customFormat="1" x14ac:dyDescent="0.2">
      <c r="A371" s="7"/>
      <c r="B371" s="185"/>
      <c r="C371" s="6"/>
    </row>
    <row r="372" spans="1:3" s="8" customFormat="1" x14ac:dyDescent="0.2">
      <c r="A372" s="7"/>
      <c r="B372" s="185"/>
      <c r="C372" s="6"/>
    </row>
    <row r="373" spans="1:3" s="8" customFormat="1" x14ac:dyDescent="0.2">
      <c r="A373" s="7"/>
      <c r="B373" s="185"/>
      <c r="C373" s="6"/>
    </row>
    <row r="374" spans="1:3" s="8" customFormat="1" x14ac:dyDescent="0.2">
      <c r="A374" s="7"/>
      <c r="B374" s="185"/>
      <c r="C374" s="6"/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R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G1" sqref="G1:G1048576"/>
    </sheetView>
  </sheetViews>
  <sheetFormatPr defaultColWidth="9.140625" defaultRowHeight="15" x14ac:dyDescent="0.2"/>
  <cols>
    <col min="1" max="1" width="9.140625" style="7" hidden="1" customWidth="1"/>
    <col min="2" max="2" width="29.5703125" style="7" customWidth="1"/>
    <col min="3" max="3" width="15" style="7" customWidth="1"/>
    <col min="4" max="4" width="10.7109375" style="7" customWidth="1"/>
    <col min="5" max="5" width="12.140625" style="7" customWidth="1"/>
    <col min="6" max="6" width="10.7109375" style="7" customWidth="1"/>
    <col min="7" max="7" width="11.7109375" style="7" customWidth="1"/>
    <col min="8" max="8" width="23.42578125" style="7" customWidth="1"/>
    <col min="9" max="9" width="10.5703125" style="7" customWidth="1"/>
    <col min="10" max="10" width="11.7109375" style="8" customWidth="1"/>
    <col min="11" max="11" width="10" style="7" customWidth="1"/>
    <col min="12" max="12" width="12" style="7" customWidth="1"/>
    <col min="13" max="14" width="8.7109375" style="7" customWidth="1"/>
    <col min="15" max="15" width="10.85546875" style="7" customWidth="1"/>
    <col min="16" max="16" width="22.7109375" style="7" customWidth="1"/>
    <col min="17" max="17" width="23.7109375" style="7" hidden="1" customWidth="1"/>
    <col min="18" max="18" width="20.7109375" style="7" bestFit="1" customWidth="1"/>
    <col min="19" max="16384" width="9.140625" style="7"/>
  </cols>
  <sheetData>
    <row r="1" spans="1:18" ht="16.5" customHeight="1" x14ac:dyDescent="0.2">
      <c r="B1" s="9" t="s">
        <v>74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 t="s">
        <v>106</v>
      </c>
      <c r="Q1" s="114"/>
      <c r="R1" s="177">
        <v>44092</v>
      </c>
    </row>
    <row r="2" spans="1:18" ht="1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117</v>
      </c>
      <c r="Q2" s="114"/>
      <c r="R2" s="114"/>
    </row>
    <row r="3" spans="1:18" s="8" customFormat="1" ht="33.75" customHeight="1" x14ac:dyDescent="0.2">
      <c r="B3" s="358" t="s">
        <v>0</v>
      </c>
      <c r="C3" s="365" t="s">
        <v>164</v>
      </c>
      <c r="D3" s="373" t="s">
        <v>144</v>
      </c>
      <c r="E3" s="374"/>
      <c r="F3" s="375"/>
      <c r="G3" s="375"/>
      <c r="H3" s="370" t="s">
        <v>145</v>
      </c>
      <c r="I3" s="376"/>
      <c r="J3" s="377"/>
      <c r="K3" s="377"/>
      <c r="L3" s="378"/>
      <c r="M3" s="379" t="s">
        <v>146</v>
      </c>
      <c r="N3" s="379"/>
      <c r="O3" s="379"/>
      <c r="P3" s="111" t="s">
        <v>129</v>
      </c>
      <c r="Q3" s="114"/>
      <c r="R3" s="118"/>
    </row>
    <row r="4" spans="1:18" s="8" customFormat="1" ht="46.5" customHeight="1" x14ac:dyDescent="0.2">
      <c r="B4" s="359"/>
      <c r="C4" s="366"/>
      <c r="D4" s="191" t="s">
        <v>166</v>
      </c>
      <c r="E4" s="215" t="s">
        <v>165</v>
      </c>
      <c r="F4" s="27" t="s">
        <v>163</v>
      </c>
      <c r="G4" s="293" t="s">
        <v>167</v>
      </c>
      <c r="H4" s="326" t="s">
        <v>168</v>
      </c>
      <c r="I4" s="334" t="s">
        <v>166</v>
      </c>
      <c r="J4" s="352" t="s">
        <v>169</v>
      </c>
      <c r="K4" s="27" t="s">
        <v>163</v>
      </c>
      <c r="L4" s="175" t="s">
        <v>167</v>
      </c>
      <c r="M4" s="154" t="s">
        <v>166</v>
      </c>
      <c r="N4" s="27" t="s">
        <v>163</v>
      </c>
      <c r="O4" s="175" t="s">
        <v>167</v>
      </c>
    </row>
    <row r="5" spans="1:18" s="54" customFormat="1" ht="15.75" x14ac:dyDescent="0.25">
      <c r="A5" s="101">
        <f>IF(OR(D5="",D5=0),"x",D5)</f>
        <v>1047.40535</v>
      </c>
      <c r="B5" s="199" t="s">
        <v>1</v>
      </c>
      <c r="C5" s="272">
        <v>1125.0851488000001</v>
      </c>
      <c r="D5" s="129">
        <v>1047.40535</v>
      </c>
      <c r="E5" s="235">
        <f>IFERROR(D5/C5*100,0)</f>
        <v>93.095651570652024</v>
      </c>
      <c r="F5" s="234">
        <v>820.72094999999979</v>
      </c>
      <c r="G5" s="81">
        <f>IFERROR(D5-F5,"")</f>
        <v>226.68440000000021</v>
      </c>
      <c r="H5" s="306">
        <v>1094.8801799999999</v>
      </c>
      <c r="I5" s="235">
        <v>1180.3455900000001</v>
      </c>
      <c r="J5" s="306">
        <f>IFERROR(I5/H5*100,"")</f>
        <v>107.80591443348627</v>
      </c>
      <c r="K5" s="234">
        <v>813.61357999999996</v>
      </c>
      <c r="L5" s="81">
        <f>IFERROR(I5-K5,"")</f>
        <v>366.73201000000017</v>
      </c>
      <c r="M5" s="93">
        <f>IFERROR(IF(D5&gt;0,I5/D5*10,""),"")</f>
        <v>11.269233921709489</v>
      </c>
      <c r="N5" s="52">
        <f>IFERROR(IF(F5&gt;0,K5/F5*10,""),"")</f>
        <v>9.9134008946646262</v>
      </c>
      <c r="O5" s="137">
        <f>IFERROR(M5-N5,"")</f>
        <v>1.3558330270448629</v>
      </c>
      <c r="Q5" s="54" t="s">
        <v>160</v>
      </c>
    </row>
    <row r="6" spans="1:18" s="13" customFormat="1" ht="15.75" x14ac:dyDescent="0.25">
      <c r="A6" s="101">
        <f t="shared" ref="A6:A69" si="0">IF(OR(D6="",D6=0),"x",D6)</f>
        <v>90.856570000000005</v>
      </c>
      <c r="B6" s="203" t="s">
        <v>2</v>
      </c>
      <c r="C6" s="204">
        <v>117.75425</v>
      </c>
      <c r="D6" s="130">
        <v>90.856570000000005</v>
      </c>
      <c r="E6" s="236">
        <f>IFERROR(D6/C6*100,0)</f>
        <v>77.157784113949177</v>
      </c>
      <c r="F6" s="229">
        <v>123.38462999999999</v>
      </c>
      <c r="G6" s="82">
        <f>IFERROR(D6-F6,"")</f>
        <v>-32.528059999999982</v>
      </c>
      <c r="H6" s="307">
        <v>120.16</v>
      </c>
      <c r="I6" s="236">
        <v>134.55825999999999</v>
      </c>
      <c r="J6" s="307">
        <f>IFERROR(I6/H6*100,"")</f>
        <v>111.98257323568575</v>
      </c>
      <c r="K6" s="229">
        <v>122.17869</v>
      </c>
      <c r="L6" s="82">
        <f>IFERROR(I6-K6,"")</f>
        <v>12.379569999999987</v>
      </c>
      <c r="M6" s="94">
        <f>IFERROR(IF(D6&gt;0,I6/D6*10,""),"")</f>
        <v>14.809964760941337</v>
      </c>
      <c r="N6" s="20">
        <f>IFERROR(IF(F6&gt;0,K6/F6*10,""),"")</f>
        <v>9.9022617322757309</v>
      </c>
      <c r="O6" s="146">
        <f>IFERROR(M6-N6,"")</f>
        <v>4.9077030286656065</v>
      </c>
      <c r="P6" s="14"/>
      <c r="Q6" s="54" t="s">
        <v>160</v>
      </c>
    </row>
    <row r="7" spans="1:18" s="1" customFormat="1" ht="15.75" x14ac:dyDescent="0.2">
      <c r="A7" s="101">
        <f t="shared" si="0"/>
        <v>1.5301499999999999</v>
      </c>
      <c r="B7" s="205" t="s">
        <v>3</v>
      </c>
      <c r="C7" s="206">
        <v>2.1110000000000002</v>
      </c>
      <c r="D7" s="131">
        <v>1.5301499999999999</v>
      </c>
      <c r="E7" s="230">
        <f>IFERROR(D7/C7*100,0)</f>
        <v>72.484604452865938</v>
      </c>
      <c r="F7" s="131">
        <v>2.60277</v>
      </c>
      <c r="G7" s="83">
        <f>IFERROR(D7-F7,"")</f>
        <v>-1.0726200000000001</v>
      </c>
      <c r="H7" s="308">
        <v>2.5</v>
      </c>
      <c r="I7" s="230">
        <v>3.0845400000000001</v>
      </c>
      <c r="J7" s="308">
        <f>IFERROR(I7/H7*100,"")</f>
        <v>123.38160000000001</v>
      </c>
      <c r="K7" s="131">
        <v>2.6653899999999999</v>
      </c>
      <c r="L7" s="83">
        <f>IFERROR(I7-K7,"")</f>
        <v>0.41915000000000013</v>
      </c>
      <c r="M7" s="95">
        <f>IFERROR(IF(D7&gt;0,I7/D7*10,""),"")</f>
        <v>20.158415841584159</v>
      </c>
      <c r="N7" s="75">
        <f>IFERROR(IF(F7&gt;0,K7/F7*10,""),"")</f>
        <v>10.240589833139309</v>
      </c>
      <c r="O7" s="147">
        <f t="shared" ref="O7:O70" si="1">IFERROR(M7-N7,"")</f>
        <v>9.91782600844485</v>
      </c>
      <c r="Q7" s="54" t="s">
        <v>160</v>
      </c>
    </row>
    <row r="8" spans="1:18" s="1" customFormat="1" ht="15.75" x14ac:dyDescent="0.2">
      <c r="A8" s="101">
        <f t="shared" si="0"/>
        <v>4.4238</v>
      </c>
      <c r="B8" s="205" t="s">
        <v>4</v>
      </c>
      <c r="C8" s="206">
        <v>7.7110000000000003</v>
      </c>
      <c r="D8" s="131">
        <v>4.4238</v>
      </c>
      <c r="E8" s="230">
        <f>IFERROR(D8/C8*100,0)</f>
        <v>57.369990922059387</v>
      </c>
      <c r="F8" s="131">
        <v>3.2320000000000002</v>
      </c>
      <c r="G8" s="83">
        <f>IFERROR(D8-F8,"")</f>
        <v>1.1917999999999997</v>
      </c>
      <c r="H8" s="308">
        <v>6.2</v>
      </c>
      <c r="I8" s="230">
        <v>5.2823000000000002</v>
      </c>
      <c r="J8" s="308">
        <f>IFERROR(I8/H8*100,"")</f>
        <v>85.198387096774198</v>
      </c>
      <c r="K8" s="131">
        <v>2.8865799999999999</v>
      </c>
      <c r="L8" s="83">
        <f>IFERROR(I8-K8,"")</f>
        <v>2.3957200000000003</v>
      </c>
      <c r="M8" s="95">
        <f>IFERROR(IF(D8&gt;0,I8/D8*10,""),"")</f>
        <v>11.940639269406393</v>
      </c>
      <c r="N8" s="75">
        <f>IFERROR(IF(F8&gt;0,K8/F8*10,""),"")</f>
        <v>8.9312499999999986</v>
      </c>
      <c r="O8" s="147">
        <f t="shared" si="1"/>
        <v>3.0093892694063946</v>
      </c>
      <c r="Q8" s="54" t="s">
        <v>160</v>
      </c>
    </row>
    <row r="9" spans="1:18" s="1" customFormat="1" ht="15" customHeight="1" x14ac:dyDescent="0.2">
      <c r="A9" s="101">
        <f t="shared" si="0"/>
        <v>9.9990000000000009E-2</v>
      </c>
      <c r="B9" s="205" t="s">
        <v>5</v>
      </c>
      <c r="C9" s="206">
        <v>9.9000000000000005E-2</v>
      </c>
      <c r="D9" s="131">
        <v>9.9990000000000009E-2</v>
      </c>
      <c r="E9" s="230">
        <f>IFERROR(D9/C9*100,0)</f>
        <v>101</v>
      </c>
      <c r="F9" s="131">
        <v>0</v>
      </c>
      <c r="G9" s="83">
        <f>IFERROR(D9-F9,"")</f>
        <v>9.9990000000000009E-2</v>
      </c>
      <c r="H9" s="308">
        <v>0.2</v>
      </c>
      <c r="I9" s="230">
        <v>0.15351999999999999</v>
      </c>
      <c r="J9" s="308">
        <f>IFERROR(I9/H9*100,"")</f>
        <v>76.759999999999991</v>
      </c>
      <c r="K9" s="131">
        <v>0</v>
      </c>
      <c r="L9" s="83">
        <f>IFERROR(I9-K9,"")</f>
        <v>0.15351999999999999</v>
      </c>
      <c r="M9" s="95">
        <f>IFERROR(IF(D9&gt;0,I9/D9*10,""),"")</f>
        <v>15.353535353535349</v>
      </c>
      <c r="N9" s="74" t="str">
        <f>IFERROR(IF(F9&gt;0,K9/F9*10,""),"")</f>
        <v/>
      </c>
      <c r="O9" s="147" t="str">
        <f t="shared" si="1"/>
        <v/>
      </c>
      <c r="Q9" s="54" t="s">
        <v>160</v>
      </c>
    </row>
    <row r="10" spans="1:18" s="1" customFormat="1" ht="15.75" x14ac:dyDescent="0.2">
      <c r="A10" s="101">
        <f t="shared" si="0"/>
        <v>6.5650000000000004</v>
      </c>
      <c r="B10" s="205" t="s">
        <v>6</v>
      </c>
      <c r="C10" s="206">
        <v>7.69041</v>
      </c>
      <c r="D10" s="131">
        <v>6.5650000000000004</v>
      </c>
      <c r="E10" s="230">
        <f>IFERROR(D10/C10*100,0)</f>
        <v>85.366059806954382</v>
      </c>
      <c r="F10" s="131">
        <v>12.423</v>
      </c>
      <c r="G10" s="83">
        <f>IFERROR(D10-F10,"")</f>
        <v>-5.8579999999999997</v>
      </c>
      <c r="H10" s="308">
        <v>5.6</v>
      </c>
      <c r="I10" s="230">
        <v>10.201000000000001</v>
      </c>
      <c r="J10" s="308">
        <f>IFERROR(I10/H10*100,"")</f>
        <v>182.16071428571431</v>
      </c>
      <c r="K10" s="131">
        <v>9.6959999999999997</v>
      </c>
      <c r="L10" s="83">
        <f>IFERROR(I10-K10,"")</f>
        <v>0.50500000000000078</v>
      </c>
      <c r="M10" s="95">
        <f>IFERROR(IF(D10&gt;0,I10/D10*10,""),"")</f>
        <v>15.538461538461538</v>
      </c>
      <c r="N10" s="74">
        <f>IFERROR(IF(F10&gt;0,K10/F10*10,""),"")</f>
        <v>7.8048780487804876</v>
      </c>
      <c r="O10" s="147">
        <f t="shared" si="1"/>
        <v>7.7335834896810507</v>
      </c>
      <c r="Q10" s="54" t="s">
        <v>160</v>
      </c>
    </row>
    <row r="11" spans="1:18" s="1" customFormat="1" ht="15" hidden="1" customHeight="1" x14ac:dyDescent="0.2">
      <c r="A11" s="101" t="str">
        <f t="shared" si="0"/>
        <v>x</v>
      </c>
      <c r="B11" s="205" t="s">
        <v>7</v>
      </c>
      <c r="C11" s="206">
        <v>0.22</v>
      </c>
      <c r="D11" s="131">
        <v>0</v>
      </c>
      <c r="E11" s="230">
        <f>IFERROR(D11/C11*100,0)</f>
        <v>0</v>
      </c>
      <c r="F11" s="131">
        <v>0.1515</v>
      </c>
      <c r="G11" s="83">
        <f>IFERROR(D11-F11,"")</f>
        <v>-0.1515</v>
      </c>
      <c r="H11" s="308">
        <v>0.16</v>
      </c>
      <c r="I11" s="230">
        <v>0</v>
      </c>
      <c r="J11" s="308">
        <f>IFERROR(I11/H11*100,"")</f>
        <v>0</v>
      </c>
      <c r="K11" s="131">
        <v>0.1212</v>
      </c>
      <c r="L11" s="83">
        <f>IFERROR(I11-K11,"")</f>
        <v>-0.1212</v>
      </c>
      <c r="M11" s="95" t="str">
        <f>IFERROR(IF(D11&gt;0,I11/D11*10,""),"")</f>
        <v/>
      </c>
      <c r="N11" s="74">
        <f>IFERROR(IF(F11&gt;0,K11/F11*10,""),"")</f>
        <v>8</v>
      </c>
      <c r="O11" s="147" t="str">
        <f t="shared" si="1"/>
        <v/>
      </c>
      <c r="Q11" s="54" t="s">
        <v>160</v>
      </c>
    </row>
    <row r="12" spans="1:18" s="1" customFormat="1" ht="15.75" x14ac:dyDescent="0.2">
      <c r="A12" s="101">
        <f t="shared" si="0"/>
        <v>0.41409999999999997</v>
      </c>
      <c r="B12" s="205" t="s">
        <v>8</v>
      </c>
      <c r="C12" s="206">
        <v>0.78515000000000001</v>
      </c>
      <c r="D12" s="131">
        <v>0.41409999999999997</v>
      </c>
      <c r="E12" s="230">
        <f>IFERROR(D12/C12*100,0)</f>
        <v>52.74151436031331</v>
      </c>
      <c r="F12" s="131">
        <v>0</v>
      </c>
      <c r="G12" s="83">
        <f>IFERROR(D12-F12,"")</f>
        <v>0.41409999999999997</v>
      </c>
      <c r="H12" s="308">
        <v>1</v>
      </c>
      <c r="I12" s="230">
        <v>0.32017000000000001</v>
      </c>
      <c r="J12" s="308">
        <f>IFERROR(I12/H12*100,"")</f>
        <v>32.017000000000003</v>
      </c>
      <c r="K12" s="131">
        <v>0</v>
      </c>
      <c r="L12" s="83">
        <f>IFERROR(I12-K12,"")</f>
        <v>0.32017000000000001</v>
      </c>
      <c r="M12" s="95">
        <f>IFERROR(IF(D12&gt;0,I12/D12*10,""),"")</f>
        <v>7.7317073170731723</v>
      </c>
      <c r="N12" s="74" t="str">
        <f>IFERROR(IF(F12&gt;0,K12/F12*10,""),"")</f>
        <v/>
      </c>
      <c r="O12" s="147" t="str">
        <f t="shared" si="1"/>
        <v/>
      </c>
      <c r="Q12" s="54" t="s">
        <v>160</v>
      </c>
    </row>
    <row r="13" spans="1:18" s="1" customFormat="1" ht="15" hidden="1" customHeight="1" x14ac:dyDescent="0.2">
      <c r="A13" s="101" t="str">
        <f t="shared" si="0"/>
        <v>x</v>
      </c>
      <c r="B13" s="205" t="s">
        <v>9</v>
      </c>
      <c r="C13" s="206"/>
      <c r="D13" s="131">
        <v>0</v>
      </c>
      <c r="E13" s="230">
        <f>IFERROR(D13/C13*100,0)</f>
        <v>0</v>
      </c>
      <c r="F13" s="131">
        <v>0</v>
      </c>
      <c r="G13" s="83">
        <f>IFERROR(D13-F13,"")</f>
        <v>0</v>
      </c>
      <c r="H13" s="308"/>
      <c r="I13" s="230">
        <v>0</v>
      </c>
      <c r="J13" s="308" t="str">
        <f>IFERROR(I13/H13*100,"")</f>
        <v/>
      </c>
      <c r="K13" s="131">
        <v>0</v>
      </c>
      <c r="L13" s="83">
        <f>IFERROR(I13-K13,"")</f>
        <v>0</v>
      </c>
      <c r="M13" s="95" t="str">
        <f>IFERROR(IF(D13&gt;0,I13/D13*10,""),"")</f>
        <v/>
      </c>
      <c r="N13" s="152" t="str">
        <f>IFERROR(IF(F13&gt;0,K13/F13*10,""),"")</f>
        <v/>
      </c>
      <c r="O13" s="147" t="str">
        <f t="shared" si="1"/>
        <v/>
      </c>
      <c r="Q13" s="54" t="s">
        <v>160</v>
      </c>
    </row>
    <row r="14" spans="1:18" s="1" customFormat="1" ht="15.75" x14ac:dyDescent="0.2">
      <c r="A14" s="101">
        <f t="shared" si="0"/>
        <v>8.08</v>
      </c>
      <c r="B14" s="205" t="s">
        <v>10</v>
      </c>
      <c r="C14" s="206">
        <v>10.610300000000001</v>
      </c>
      <c r="D14" s="131">
        <v>8.08</v>
      </c>
      <c r="E14" s="230">
        <f>IFERROR(D14/C14*100,0)</f>
        <v>76.152417933517427</v>
      </c>
      <c r="F14" s="131">
        <v>11.0595</v>
      </c>
      <c r="G14" s="83">
        <f>IFERROR(D14-F14,"")</f>
        <v>-2.9794999999999998</v>
      </c>
      <c r="H14" s="308">
        <v>13.2</v>
      </c>
      <c r="I14" s="230">
        <v>14.0289</v>
      </c>
      <c r="J14" s="308">
        <f>IFERROR(I14/H14*100,"")</f>
        <v>106.27954545454546</v>
      </c>
      <c r="K14" s="131">
        <v>12.625</v>
      </c>
      <c r="L14" s="83">
        <f>IFERROR(I14-K14,"")</f>
        <v>1.4039000000000001</v>
      </c>
      <c r="M14" s="95">
        <f>IFERROR(IF(D14&gt;0,I14/D14*10,""),"")</f>
        <v>17.362500000000001</v>
      </c>
      <c r="N14" s="152">
        <f>IFERROR(IF(F14&gt;0,K14/F14*10,""),"")</f>
        <v>11.415525114155251</v>
      </c>
      <c r="O14" s="151">
        <f t="shared" si="1"/>
        <v>5.9469748858447495</v>
      </c>
      <c r="Q14" s="54" t="s">
        <v>160</v>
      </c>
    </row>
    <row r="15" spans="1:18" s="1" customFormat="1" ht="15.75" x14ac:dyDescent="0.2">
      <c r="A15" s="101">
        <f t="shared" si="0"/>
        <v>4.64499</v>
      </c>
      <c r="B15" s="205" t="s">
        <v>11</v>
      </c>
      <c r="C15" s="206">
        <v>6.923</v>
      </c>
      <c r="D15" s="131">
        <v>4.64499</v>
      </c>
      <c r="E15" s="230">
        <f>IFERROR(D15/C15*100,0)</f>
        <v>67.095045500505563</v>
      </c>
      <c r="F15" s="131">
        <v>8.5880299999999998</v>
      </c>
      <c r="G15" s="83">
        <f>IFERROR(D15-F15,"")</f>
        <v>-3.9430399999999999</v>
      </c>
      <c r="H15" s="308">
        <v>9</v>
      </c>
      <c r="I15" s="230">
        <v>8.4789499999999993</v>
      </c>
      <c r="J15" s="308">
        <f>IFERROR(I15/H15*100,"")</f>
        <v>94.210555555555558</v>
      </c>
      <c r="K15" s="131">
        <v>8.265839999999999</v>
      </c>
      <c r="L15" s="83">
        <f>IFERROR(I15-K15,"")</f>
        <v>0.21311000000000035</v>
      </c>
      <c r="M15" s="95">
        <f>IFERROR(IF(D15&gt;0,I15/D15*10,""),"")</f>
        <v>18.253968253968253</v>
      </c>
      <c r="N15" s="152">
        <f>IFERROR(IF(F15&gt;0,K15/F15*10,""),"")</f>
        <v>9.6248382923674001</v>
      </c>
      <c r="O15" s="147">
        <f t="shared" si="1"/>
        <v>8.629129961600853</v>
      </c>
      <c r="Q15" s="54" t="s">
        <v>160</v>
      </c>
    </row>
    <row r="16" spans="1:18" s="1" customFormat="1" ht="15" hidden="1" customHeight="1" x14ac:dyDescent="0.2">
      <c r="A16" s="101" t="str">
        <f t="shared" si="0"/>
        <v>x</v>
      </c>
      <c r="B16" s="205" t="s">
        <v>58</v>
      </c>
      <c r="C16" s="206">
        <v>2.5999999999999999E-2</v>
      </c>
      <c r="D16" s="131">
        <v>0</v>
      </c>
      <c r="E16" s="230">
        <f>IFERROR(D16/C16*100,0)</f>
        <v>0</v>
      </c>
      <c r="F16" s="131">
        <v>0</v>
      </c>
      <c r="G16" s="83">
        <f>IFERROR(D16-F16,"")</f>
        <v>0</v>
      </c>
      <c r="H16" s="308"/>
      <c r="I16" s="230">
        <v>0</v>
      </c>
      <c r="J16" s="308" t="str">
        <f>IFERROR(I16/H16*100,"")</f>
        <v/>
      </c>
      <c r="K16" s="131">
        <v>0</v>
      </c>
      <c r="L16" s="83">
        <f>IFERROR(I16-K16,"")</f>
        <v>0</v>
      </c>
      <c r="M16" s="95" t="str">
        <f>IFERROR(IF(D16&gt;0,I16/D16*10,""),"")</f>
        <v/>
      </c>
      <c r="N16" s="152" t="str">
        <f>IFERROR(IF(F16&gt;0,K16/F16*10,""),"")</f>
        <v/>
      </c>
      <c r="O16" s="147" t="str">
        <f t="shared" si="1"/>
        <v/>
      </c>
      <c r="Q16" s="54" t="s">
        <v>160</v>
      </c>
    </row>
    <row r="17" spans="1:17" s="1" customFormat="1" ht="15.75" x14ac:dyDescent="0.2">
      <c r="A17" s="101">
        <f t="shared" si="0"/>
        <v>43.036099999999998</v>
      </c>
      <c r="B17" s="205" t="s">
        <v>12</v>
      </c>
      <c r="C17" s="206">
        <v>49.725940000000001</v>
      </c>
      <c r="D17" s="131">
        <v>43.036099999999998</v>
      </c>
      <c r="E17" s="230">
        <f>IFERROR(D17/C17*100,0)</f>
        <v>86.546579109414509</v>
      </c>
      <c r="F17" s="131">
        <v>51.712000000000003</v>
      </c>
      <c r="G17" s="83">
        <f>IFERROR(D17-F17,"")</f>
        <v>-8.6759000000000057</v>
      </c>
      <c r="H17" s="308">
        <v>48</v>
      </c>
      <c r="I17" s="230">
        <v>60.031369999999995</v>
      </c>
      <c r="J17" s="308">
        <f>IFERROR(I17/H17*100,"")</f>
        <v>125.06535416666667</v>
      </c>
      <c r="K17" s="131">
        <v>54.641000000000005</v>
      </c>
      <c r="L17" s="83">
        <f>IFERROR(I17-K17,"")</f>
        <v>5.3903699999999901</v>
      </c>
      <c r="M17" s="95">
        <f>IFERROR(IF(D17&gt;0,I17/D17*10,""),"")</f>
        <v>13.949072987561607</v>
      </c>
      <c r="N17" s="152">
        <f>IFERROR(IF(F17&gt;0,K17/F17*10,""),"")</f>
        <v>10.56640625</v>
      </c>
      <c r="O17" s="147">
        <f t="shared" si="1"/>
        <v>3.3826667375616069</v>
      </c>
      <c r="P17" s="48"/>
      <c r="Q17" s="54" t="s">
        <v>160</v>
      </c>
    </row>
    <row r="18" spans="1:17" s="1" customFormat="1" ht="15.75" x14ac:dyDescent="0.2">
      <c r="A18" s="101">
        <f t="shared" si="0"/>
        <v>2.7088199999999998</v>
      </c>
      <c r="B18" s="205" t="s">
        <v>13</v>
      </c>
      <c r="C18" s="206">
        <v>3.1829999999999998</v>
      </c>
      <c r="D18" s="131">
        <v>2.7088199999999998</v>
      </c>
      <c r="E18" s="230">
        <f>IFERROR(D18/C18*100,0)</f>
        <v>85.102733270499527</v>
      </c>
      <c r="F18" s="131">
        <v>1.2827</v>
      </c>
      <c r="G18" s="83">
        <f>IFERROR(D18-F18,"")</f>
        <v>1.4261199999999998</v>
      </c>
      <c r="H18" s="308">
        <v>3.6</v>
      </c>
      <c r="I18" s="230">
        <v>4.66418</v>
      </c>
      <c r="J18" s="308">
        <f>IFERROR(I18/H18*100,"")</f>
        <v>129.56055555555554</v>
      </c>
      <c r="K18" s="131">
        <v>1.78467</v>
      </c>
      <c r="L18" s="83">
        <f>IFERROR(I18-K18,"")</f>
        <v>2.8795099999999998</v>
      </c>
      <c r="M18" s="95">
        <f>IFERROR(IF(D18&gt;0,I18/D18*10,""),"")</f>
        <v>17.218493661446683</v>
      </c>
      <c r="N18" s="74">
        <f>IFERROR(IF(F18&gt;0,K18/F18*10,""),"")</f>
        <v>13.913385826771654</v>
      </c>
      <c r="O18" s="147">
        <f t="shared" si="1"/>
        <v>3.3051078346750291</v>
      </c>
      <c r="Q18" s="54" t="s">
        <v>160</v>
      </c>
    </row>
    <row r="19" spans="1:17" s="1" customFormat="1" ht="15.75" x14ac:dyDescent="0.2">
      <c r="A19" s="101">
        <f t="shared" si="0"/>
        <v>4.6540799999999996</v>
      </c>
      <c r="B19" s="205" t="s">
        <v>14</v>
      </c>
      <c r="C19" s="206">
        <v>8.7312999999999992</v>
      </c>
      <c r="D19" s="131">
        <v>4.6540799999999996</v>
      </c>
      <c r="E19" s="230">
        <f>IFERROR(D19/C19*100,0)</f>
        <v>53.30340270062878</v>
      </c>
      <c r="F19" s="131">
        <v>7.8780000000000001</v>
      </c>
      <c r="G19" s="83">
        <f>IFERROR(D19-F19,"")</f>
        <v>-3.2239200000000006</v>
      </c>
      <c r="H19" s="308">
        <v>7.4</v>
      </c>
      <c r="I19" s="230">
        <v>6.57308</v>
      </c>
      <c r="J19" s="308">
        <f>IFERROR(I19/H19*100,"")</f>
        <v>88.825405405405405</v>
      </c>
      <c r="K19" s="131">
        <v>6.0600000000000005</v>
      </c>
      <c r="L19" s="83">
        <f>IFERROR(I19-K19,"")</f>
        <v>0.51307999999999954</v>
      </c>
      <c r="M19" s="95">
        <f>IFERROR(IF(D19&gt;0,I19/D19*10,""),"")</f>
        <v>14.123263888888891</v>
      </c>
      <c r="N19" s="74">
        <f>IFERROR(IF(F19&gt;0,K19/F19*10,""),"")</f>
        <v>7.6923076923076925</v>
      </c>
      <c r="O19" s="147">
        <f t="shared" si="1"/>
        <v>6.4309561965811985</v>
      </c>
      <c r="Q19" s="54" t="s">
        <v>160</v>
      </c>
    </row>
    <row r="20" spans="1:17" s="1" customFormat="1" ht="15.75" x14ac:dyDescent="0.2">
      <c r="A20" s="101">
        <f t="shared" si="0"/>
        <v>7.2255399999999996</v>
      </c>
      <c r="B20" s="205" t="s">
        <v>15</v>
      </c>
      <c r="C20" s="206">
        <v>8.0109999999999992</v>
      </c>
      <c r="D20" s="131">
        <v>7.2255399999999996</v>
      </c>
      <c r="E20" s="230">
        <f>IFERROR(D20/C20*100,0)</f>
        <v>90.19523155660967</v>
      </c>
      <c r="F20" s="131">
        <v>12.03213</v>
      </c>
      <c r="G20" s="83">
        <f>IFERROR(D20-F20,"")</f>
        <v>-4.8065900000000008</v>
      </c>
      <c r="H20" s="308">
        <v>12.5</v>
      </c>
      <c r="I20" s="230">
        <v>10.02425</v>
      </c>
      <c r="J20" s="308">
        <f>IFERROR(I20/H20*100,"")</f>
        <v>80.194000000000003</v>
      </c>
      <c r="K20" s="131">
        <v>11.616009999999999</v>
      </c>
      <c r="L20" s="83">
        <f>IFERROR(I20-K20,"")</f>
        <v>-1.591759999999999</v>
      </c>
      <c r="M20" s="95">
        <f>IFERROR(IF(D20&gt;0,I20/D20*10,""),"")</f>
        <v>13.873357562202964</v>
      </c>
      <c r="N20" s="74">
        <f>IFERROR(IF(F20&gt;0,K20/F20*10,""),"")</f>
        <v>9.6541593217493489</v>
      </c>
      <c r="O20" s="147">
        <f t="shared" si="1"/>
        <v>4.2191982404536148</v>
      </c>
      <c r="Q20" s="54" t="s">
        <v>160</v>
      </c>
    </row>
    <row r="21" spans="1:17" s="1" customFormat="1" ht="15" hidden="1" customHeight="1" x14ac:dyDescent="0.2">
      <c r="A21" s="101" t="str">
        <f t="shared" si="0"/>
        <v>x</v>
      </c>
      <c r="B21" s="205" t="s">
        <v>16</v>
      </c>
      <c r="C21" s="206">
        <v>6.6000000000000003E-2</v>
      </c>
      <c r="D21" s="131">
        <v>0</v>
      </c>
      <c r="E21" s="230">
        <f>IFERROR(D21/C21*100,0)</f>
        <v>0</v>
      </c>
      <c r="F21" s="131">
        <v>0</v>
      </c>
      <c r="G21" s="83">
        <f>IFERROR(D21-F21,"")</f>
        <v>0</v>
      </c>
      <c r="H21" s="308"/>
      <c r="I21" s="230">
        <v>0</v>
      </c>
      <c r="J21" s="308" t="str">
        <f>IFERROR(I21/H21*100,"")</f>
        <v/>
      </c>
      <c r="K21" s="131">
        <v>0</v>
      </c>
      <c r="L21" s="83">
        <f>IFERROR(I21-K21,"")</f>
        <v>0</v>
      </c>
      <c r="M21" s="95" t="str">
        <f>IFERROR(IF(D21&gt;0,I21/D21*10,""),"")</f>
        <v/>
      </c>
      <c r="N21" s="74" t="str">
        <f>IFERROR(IF(F21&gt;0,K21/F21*10,""),"")</f>
        <v/>
      </c>
      <c r="O21" s="147" t="str">
        <f t="shared" si="1"/>
        <v/>
      </c>
      <c r="Q21" s="54" t="s">
        <v>160</v>
      </c>
    </row>
    <row r="22" spans="1:17" s="1" customFormat="1" ht="15.75" x14ac:dyDescent="0.2">
      <c r="A22" s="101">
        <f t="shared" si="0"/>
        <v>7.4740000000000002</v>
      </c>
      <c r="B22" s="205" t="s">
        <v>17</v>
      </c>
      <c r="C22" s="206">
        <v>11.86115</v>
      </c>
      <c r="D22" s="131">
        <v>7.4740000000000002</v>
      </c>
      <c r="E22" s="230">
        <f>IFERROR(D22/C22*100,0)</f>
        <v>63.01243977186023</v>
      </c>
      <c r="F22" s="131">
        <v>12.423</v>
      </c>
      <c r="G22" s="83">
        <f>IFERROR(D22-F22,"")</f>
        <v>-4.9489999999999998</v>
      </c>
      <c r="H22" s="308">
        <v>10.8</v>
      </c>
      <c r="I22" s="230">
        <v>11.715999999999999</v>
      </c>
      <c r="J22" s="308">
        <f>IFERROR(I22/H22*100,"")</f>
        <v>108.48148148148147</v>
      </c>
      <c r="K22" s="131">
        <v>11.817</v>
      </c>
      <c r="L22" s="83">
        <f>IFERROR(I22-K22,"")</f>
        <v>-0.10100000000000087</v>
      </c>
      <c r="M22" s="95">
        <f>IFERROR(IF(D22&gt;0,I22/D22*10,""),"")</f>
        <v>15.675675675675675</v>
      </c>
      <c r="N22" s="74">
        <f>IFERROR(IF(F22&gt;0,K22/F22*10,""),"")</f>
        <v>9.5121951219512191</v>
      </c>
      <c r="O22" s="147">
        <f t="shared" si="1"/>
        <v>6.1634805537244564</v>
      </c>
      <c r="Q22" s="54" t="s">
        <v>160</v>
      </c>
    </row>
    <row r="23" spans="1:17" s="1" customFormat="1" ht="15" hidden="1" customHeight="1" x14ac:dyDescent="0.2">
      <c r="A23" s="101" t="str">
        <f t="shared" si="0"/>
        <v>x</v>
      </c>
      <c r="B23" s="205" t="s">
        <v>18</v>
      </c>
      <c r="C23" s="206"/>
      <c r="D23" s="131">
        <v>0</v>
      </c>
      <c r="E23" s="230">
        <f>IFERROR(D23/C23*100,0)</f>
        <v>0</v>
      </c>
      <c r="F23" s="131">
        <v>0</v>
      </c>
      <c r="G23" s="83">
        <f>IFERROR(D23-F23,"")</f>
        <v>0</v>
      </c>
      <c r="H23" s="308"/>
      <c r="I23" s="230">
        <v>0</v>
      </c>
      <c r="J23" s="308" t="str">
        <f>IFERROR(I23/H23*100,"")</f>
        <v/>
      </c>
      <c r="K23" s="131">
        <v>0</v>
      </c>
      <c r="L23" s="83">
        <f>IFERROR(I23-K23,"")</f>
        <v>0</v>
      </c>
      <c r="M23" s="95" t="str">
        <f>IFERROR(IF(D23&gt;0,I23/D23*10,""),"")</f>
        <v/>
      </c>
      <c r="N23" s="75" t="str">
        <f>IFERROR(IF(F23&gt;0,K23/F23*10,""),"")</f>
        <v/>
      </c>
      <c r="O23" s="147" t="str">
        <f t="shared" si="1"/>
        <v/>
      </c>
      <c r="Q23" s="54" t="s">
        <v>160</v>
      </c>
    </row>
    <row r="24" spans="1:17" s="1" customFormat="1" ht="15" hidden="1" customHeight="1" x14ac:dyDescent="0.2">
      <c r="A24" s="101" t="e">
        <f t="shared" si="0"/>
        <v>#VALUE!</v>
      </c>
      <c r="B24" s="205" t="s">
        <v>136</v>
      </c>
      <c r="C24" s="206"/>
      <c r="D24" s="131" t="e">
        <v>#VALUE!</v>
      </c>
      <c r="E24" s="230">
        <f>IFERROR(D24/C24*100,0)</f>
        <v>0</v>
      </c>
      <c r="F24" s="131" t="e">
        <v>#VALUE!</v>
      </c>
      <c r="G24" s="83" t="str">
        <f>IFERROR(D24-F24,"")</f>
        <v/>
      </c>
      <c r="H24" s="308"/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5" t="str">
        <f>IFERROR(IF(F24&gt;0,K24/F24*10,""),"")</f>
        <v/>
      </c>
      <c r="O24" s="147" t="str">
        <f t="shared" si="1"/>
        <v/>
      </c>
      <c r="Q24" s="54" t="s">
        <v>160</v>
      </c>
    </row>
    <row r="25" spans="1:17" s="13" customFormat="1" ht="15.75" x14ac:dyDescent="0.25">
      <c r="A25" s="101">
        <f t="shared" si="0"/>
        <v>2.0260599999999998</v>
      </c>
      <c r="B25" s="203" t="s">
        <v>19</v>
      </c>
      <c r="C25" s="204">
        <v>2.8029999999999999</v>
      </c>
      <c r="D25" s="130">
        <v>2.0260599999999998</v>
      </c>
      <c r="E25" s="236">
        <f>IFERROR(D25/C25*100,0)</f>
        <v>72.281840884766311</v>
      </c>
      <c r="F25" s="229">
        <v>3.0421200000000002</v>
      </c>
      <c r="G25" s="82">
        <f>D25-F25</f>
        <v>-1.0160600000000004</v>
      </c>
      <c r="H25" s="307">
        <v>2</v>
      </c>
      <c r="I25" s="236">
        <v>2.3654200000000003</v>
      </c>
      <c r="J25" s="351">
        <f>IFERROR(I25/H25*100,"")</f>
        <v>118.27100000000002</v>
      </c>
      <c r="K25" s="229">
        <v>2.6754899999999999</v>
      </c>
      <c r="L25" s="82">
        <f>IFERROR(I25-K25,"")</f>
        <v>-0.31006999999999962</v>
      </c>
      <c r="M25" s="94">
        <f>IF(D25&gt;0,I25/D25*10,"")</f>
        <v>11.674975074775675</v>
      </c>
      <c r="N25" s="21">
        <f>IF(F25&gt;0,K25/F25*10,"")</f>
        <v>8.7948207171314721</v>
      </c>
      <c r="O25" s="146">
        <f t="shared" si="1"/>
        <v>2.8801543576442032</v>
      </c>
      <c r="Q25" s="54" t="s">
        <v>160</v>
      </c>
    </row>
    <row r="26" spans="1:17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31">
        <v>0</v>
      </c>
      <c r="E26" s="230">
        <f>IFERROR(D26/C26*100,0)</f>
        <v>0</v>
      </c>
      <c r="F26" s="131">
        <v>0</v>
      </c>
      <c r="G26" s="84">
        <f>IFERROR(D26-F26,"")</f>
        <v>0</v>
      </c>
      <c r="H26" s="309"/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7" t="str">
        <f t="shared" si="1"/>
        <v/>
      </c>
      <c r="Q26" s="54" t="s">
        <v>160</v>
      </c>
    </row>
    <row r="27" spans="1:17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31">
        <v>0</v>
      </c>
      <c r="E27" s="230">
        <f>IFERROR(D27/C27*100,0)</f>
        <v>0</v>
      </c>
      <c r="F27" s="131">
        <v>0</v>
      </c>
      <c r="G27" s="84">
        <f>IFERROR(D27-F27,"")</f>
        <v>0</v>
      </c>
      <c r="H27" s="309"/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7" t="str">
        <f t="shared" si="1"/>
        <v/>
      </c>
      <c r="Q27" s="54" t="s">
        <v>161</v>
      </c>
    </row>
    <row r="28" spans="1:17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31">
        <v>0</v>
      </c>
      <c r="E28" s="230">
        <f>IFERROR(D28/C28*100,0)</f>
        <v>0</v>
      </c>
      <c r="F28" s="131">
        <v>0</v>
      </c>
      <c r="G28" s="84">
        <f>IFERROR(D28-F28,"")</f>
        <v>0</v>
      </c>
      <c r="H28" s="309"/>
      <c r="I28" s="230">
        <v>0</v>
      </c>
      <c r="J28" s="308" t="str">
        <f>IFERROR(I28/H28*100,"")</f>
        <v/>
      </c>
      <c r="K28" s="131">
        <v>0</v>
      </c>
      <c r="L28" s="84">
        <f>IFERROR(I28-K28,"")</f>
        <v>0</v>
      </c>
      <c r="M28" s="95" t="str">
        <f>IFERROR(IF(D28&gt;0,I28/D28*10,""),"")</f>
        <v/>
      </c>
      <c r="N28" s="75" t="str">
        <f>IFERROR(IF(F28&gt;0,K28/F28*10,""),"")</f>
        <v/>
      </c>
      <c r="O28" s="147" t="str">
        <f t="shared" si="1"/>
        <v/>
      </c>
      <c r="Q28" s="54" t="s">
        <v>161</v>
      </c>
    </row>
    <row r="29" spans="1:17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31" t="e">
        <v>#VALUE!</v>
      </c>
      <c r="E29" s="230">
        <f>IFERROR(D29/C29*100,0)</f>
        <v>0</v>
      </c>
      <c r="F29" s="131" t="e">
        <v>#VALUE!</v>
      </c>
      <c r="G29" s="84" t="str">
        <f>IFERROR(D29-F29,"")</f>
        <v/>
      </c>
      <c r="H29" s="309"/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7" t="str">
        <f t="shared" si="1"/>
        <v/>
      </c>
      <c r="Q29" s="54" t="s">
        <v>160</v>
      </c>
    </row>
    <row r="30" spans="1:17" s="1" customFormat="1" ht="15" hidden="1" customHeight="1" x14ac:dyDescent="0.2">
      <c r="A30" s="101" t="str">
        <f t="shared" si="0"/>
        <v>x</v>
      </c>
      <c r="B30" s="205" t="s">
        <v>22</v>
      </c>
      <c r="C30" s="206">
        <v>3.0000000000000001E-3</v>
      </c>
      <c r="D30" s="131">
        <v>0</v>
      </c>
      <c r="E30" s="230">
        <f>IFERROR(D30/C30*100,0)</f>
        <v>0</v>
      </c>
      <c r="F30" s="131">
        <v>0</v>
      </c>
      <c r="G30" s="83">
        <f>IFERROR(D30-F30,"")</f>
        <v>0</v>
      </c>
      <c r="H30" s="308"/>
      <c r="I30" s="230">
        <v>0</v>
      </c>
      <c r="J30" s="308" t="str">
        <f>IFERROR(I30/H30*100,"")</f>
        <v/>
      </c>
      <c r="K30" s="131">
        <v>0</v>
      </c>
      <c r="L30" s="83">
        <f>IFERROR(I30-K30,"")</f>
        <v>0</v>
      </c>
      <c r="M30" s="95" t="str">
        <f>IFERROR(IF(D30&gt;0,I30/D30*10,""),"")</f>
        <v/>
      </c>
      <c r="N30" s="75" t="str">
        <f>IFERROR(IF(F30&gt;0,K30/F30*10,""),"")</f>
        <v/>
      </c>
      <c r="O30" s="147" t="str">
        <f t="shared" si="1"/>
        <v/>
      </c>
      <c r="Q30" s="54" t="s">
        <v>160</v>
      </c>
    </row>
    <row r="31" spans="1:17" s="1" customFormat="1" ht="15.75" x14ac:dyDescent="0.2">
      <c r="A31" s="101">
        <f t="shared" si="0"/>
        <v>2.0260599999999998</v>
      </c>
      <c r="B31" s="205" t="s">
        <v>83</v>
      </c>
      <c r="C31" s="206">
        <v>2.8</v>
      </c>
      <c r="D31" s="131">
        <v>2.0260599999999998</v>
      </c>
      <c r="E31" s="230">
        <f>IFERROR(D31/C31*100,0)</f>
        <v>72.359285714285718</v>
      </c>
      <c r="F31" s="131">
        <v>3.0421200000000002</v>
      </c>
      <c r="G31" s="84">
        <f>IFERROR(D31-F31,"")</f>
        <v>-1.0160600000000004</v>
      </c>
      <c r="H31" s="309">
        <v>2</v>
      </c>
      <c r="I31" s="230">
        <v>2.3654200000000003</v>
      </c>
      <c r="J31" s="308">
        <f>IFERROR(I31/H31*100,"")</f>
        <v>118.27100000000002</v>
      </c>
      <c r="K31" s="131">
        <v>2.6754899999999999</v>
      </c>
      <c r="L31" s="84">
        <f>IFERROR(I31-K31,"")</f>
        <v>-0.31006999999999962</v>
      </c>
      <c r="M31" s="95">
        <f>IFERROR(IF(D31&gt;0,I31/D31*10,""),"")</f>
        <v>11.674975074775675</v>
      </c>
      <c r="N31" s="75">
        <f>IFERROR(IF(F31&gt;0,K31/F31*10,""),"")</f>
        <v>8.7948207171314721</v>
      </c>
      <c r="O31" s="147">
        <f t="shared" si="1"/>
        <v>2.8801543576442032</v>
      </c>
      <c r="Q31" s="54" t="s">
        <v>160</v>
      </c>
    </row>
    <row r="32" spans="1:17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31">
        <v>0</v>
      </c>
      <c r="E32" s="230">
        <f>IFERROR(D32/C32*100,0)</f>
        <v>0</v>
      </c>
      <c r="F32" s="131">
        <v>0</v>
      </c>
      <c r="G32" s="83">
        <f>IFERROR(D32-F32,"")</f>
        <v>0</v>
      </c>
      <c r="H32" s="308"/>
      <c r="I32" s="230">
        <v>0</v>
      </c>
      <c r="J32" s="308" t="str">
        <f>IFERROR(I32/H32*100,"")</f>
        <v/>
      </c>
      <c r="K32" s="131">
        <v>0</v>
      </c>
      <c r="L32" s="83">
        <f>IFERROR(I32-K32,"")</f>
        <v>0</v>
      </c>
      <c r="M32" s="95" t="str">
        <f>IFERROR(IF(D32&gt;0,I32/D32*10,""),"")</f>
        <v/>
      </c>
      <c r="N32" s="75" t="str">
        <f>IFERROR(IF(F32&gt;0,K32/F32*10,""),"")</f>
        <v/>
      </c>
      <c r="O32" s="147" t="str">
        <f t="shared" si="1"/>
        <v/>
      </c>
      <c r="Q32" s="54" t="s">
        <v>160</v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31">
        <v>0</v>
      </c>
      <c r="E33" s="230">
        <f>IFERROR(D33/C33*100,0)</f>
        <v>0</v>
      </c>
      <c r="F33" s="131">
        <v>0</v>
      </c>
      <c r="G33" s="84">
        <f>IFERROR(D33-F33,"")</f>
        <v>0</v>
      </c>
      <c r="H33" s="309"/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7" t="str">
        <f t="shared" si="1"/>
        <v/>
      </c>
      <c r="Q33" s="54" t="s">
        <v>160</v>
      </c>
    </row>
    <row r="34" spans="1:17" s="1" customFormat="1" ht="15" hidden="1" customHeight="1" x14ac:dyDescent="0.2">
      <c r="A34" s="101" t="str">
        <f t="shared" si="0"/>
        <v>x</v>
      </c>
      <c r="B34" s="205" t="s">
        <v>25</v>
      </c>
      <c r="C34" s="206"/>
      <c r="D34" s="131">
        <v>0</v>
      </c>
      <c r="E34" s="230">
        <f>IFERROR(D34/C34*100,0)</f>
        <v>0</v>
      </c>
      <c r="F34" s="131">
        <v>0</v>
      </c>
      <c r="G34" s="84">
        <f>IFERROR(D34-F34,"")</f>
        <v>0</v>
      </c>
      <c r="H34" s="309"/>
      <c r="I34" s="230">
        <v>0</v>
      </c>
      <c r="J34" s="308" t="str">
        <f>IFERROR(I34/H34*100,"")</f>
        <v/>
      </c>
      <c r="K34" s="131">
        <v>0</v>
      </c>
      <c r="L34" s="84">
        <f>IFERROR(I34-K34,"")</f>
        <v>0</v>
      </c>
      <c r="M34" s="95" t="str">
        <f>IFERROR(IF(D34&gt;0,I34/D34*10,""),"")</f>
        <v/>
      </c>
      <c r="N34" s="75" t="str">
        <f>IFERROR(IF(F34&gt;0,K34/F34*10,""),"")</f>
        <v/>
      </c>
      <c r="O34" s="147" t="str">
        <f t="shared" si="1"/>
        <v/>
      </c>
      <c r="Q34" s="54" t="s">
        <v>160</v>
      </c>
    </row>
    <row r="35" spans="1:17" s="1" customFormat="1" ht="15" hidden="1" customHeight="1" x14ac:dyDescent="0.2">
      <c r="A35" s="101" t="str">
        <f t="shared" si="0"/>
        <v>x</v>
      </c>
      <c r="B35" s="205" t="s">
        <v>26</v>
      </c>
      <c r="C35" s="206"/>
      <c r="D35" s="131">
        <v>0</v>
      </c>
      <c r="E35" s="230">
        <f>IFERROR(D35/C35*100,0)</f>
        <v>0</v>
      </c>
      <c r="F35" s="131">
        <v>0</v>
      </c>
      <c r="G35" s="83">
        <f>IFERROR(D35-F35,"")</f>
        <v>0</v>
      </c>
      <c r="H35" s="308">
        <v>0</v>
      </c>
      <c r="I35" s="230">
        <v>0</v>
      </c>
      <c r="J35" s="308" t="str">
        <f>IFERROR(I35/H35*100,"")</f>
        <v/>
      </c>
      <c r="K35" s="131">
        <v>0</v>
      </c>
      <c r="L35" s="83">
        <f>IFERROR(I35-K35,"")</f>
        <v>0</v>
      </c>
      <c r="M35" s="95" t="str">
        <f>IFERROR(IF(D35&gt;0,I35/D35*10,""),"")</f>
        <v/>
      </c>
      <c r="N35" s="75" t="str">
        <f>IFERROR(IF(F35&gt;0,K35/F35*10,""),"")</f>
        <v/>
      </c>
      <c r="O35" s="147" t="str">
        <f t="shared" si="1"/>
        <v/>
      </c>
      <c r="Q35" s="54" t="s">
        <v>160</v>
      </c>
    </row>
    <row r="36" spans="1:17" s="13" customFormat="1" ht="15.75" x14ac:dyDescent="0.25">
      <c r="A36" s="101">
        <f t="shared" si="0"/>
        <v>2.68357</v>
      </c>
      <c r="B36" s="203" t="s">
        <v>59</v>
      </c>
      <c r="C36" s="204">
        <v>3.306</v>
      </c>
      <c r="D36" s="130">
        <v>2.68357</v>
      </c>
      <c r="E36" s="236">
        <f>IFERROR(D36/C36*100,0)</f>
        <v>81.172716273442219</v>
      </c>
      <c r="F36" s="229">
        <v>3.8258799999999997</v>
      </c>
      <c r="G36" s="82">
        <f>D36-F36</f>
        <v>-1.1423099999999997</v>
      </c>
      <c r="H36" s="307">
        <v>8.4250000000000007</v>
      </c>
      <c r="I36" s="236">
        <v>2.2018</v>
      </c>
      <c r="J36" s="351">
        <f>IFERROR(I36/H36*100,"")</f>
        <v>26.134124629080119</v>
      </c>
      <c r="K36" s="229">
        <v>2.4603600000000001</v>
      </c>
      <c r="L36" s="82">
        <f>IFERROR(I36-K36,"")</f>
        <v>-0.25856000000000012</v>
      </c>
      <c r="M36" s="94">
        <f>IF(D36&gt;0,I36/D36*10,"")</f>
        <v>8.2047421904403457</v>
      </c>
      <c r="N36" s="20">
        <f>IF(F36&gt;0,K36/F36*10,"")</f>
        <v>6.4308342133051752</v>
      </c>
      <c r="O36" s="146">
        <f t="shared" si="1"/>
        <v>1.7739079771351705</v>
      </c>
      <c r="Q36" s="54" t="s">
        <v>160</v>
      </c>
    </row>
    <row r="37" spans="1:17" s="17" customFormat="1" ht="15" hidden="1" customHeight="1" x14ac:dyDescent="0.2">
      <c r="A37" s="101" t="str">
        <f t="shared" si="0"/>
        <v>x</v>
      </c>
      <c r="B37" s="205" t="s">
        <v>84</v>
      </c>
      <c r="C37" s="206"/>
      <c r="D37" s="131">
        <v>0</v>
      </c>
      <c r="E37" s="230">
        <f>IFERROR(D37/C37*100,0)</f>
        <v>0</v>
      </c>
      <c r="F37" s="131">
        <v>0</v>
      </c>
      <c r="G37" s="84">
        <f>IFERROR(D37-F37,"")</f>
        <v>0</v>
      </c>
      <c r="H37" s="309"/>
      <c r="I37" s="230">
        <v>0</v>
      </c>
      <c r="J37" s="308" t="str">
        <f>IFERROR(I37/H37*100,"")</f>
        <v/>
      </c>
      <c r="K37" s="131">
        <v>0</v>
      </c>
      <c r="L37" s="84">
        <f>IFERROR(I37-K37,"")</f>
        <v>0</v>
      </c>
      <c r="M37" s="95" t="str">
        <f>IFERROR(IF(D37&gt;0,I37/D37*10,""),"")</f>
        <v/>
      </c>
      <c r="N37" s="75" t="str">
        <f>IFERROR(IF(F37&gt;0,K37/F37*10,""),"")</f>
        <v/>
      </c>
      <c r="O37" s="147" t="str">
        <f t="shared" si="1"/>
        <v/>
      </c>
      <c r="Q37" s="54" t="s">
        <v>160</v>
      </c>
    </row>
    <row r="38" spans="1:17" s="1" customFormat="1" ht="15" hidden="1" customHeight="1" x14ac:dyDescent="0.2">
      <c r="A38" s="101" t="str">
        <f t="shared" si="0"/>
        <v>x</v>
      </c>
      <c r="B38" s="205" t="s">
        <v>85</v>
      </c>
      <c r="C38" s="206"/>
      <c r="D38" s="131">
        <v>0</v>
      </c>
      <c r="E38" s="230">
        <f>IFERROR(D38/C38*100,0)</f>
        <v>0</v>
      </c>
      <c r="F38" s="131">
        <v>0</v>
      </c>
      <c r="G38" s="84">
        <f>IFERROR(D38-F38,"")</f>
        <v>0</v>
      </c>
      <c r="H38" s="309"/>
      <c r="I38" s="230">
        <v>0</v>
      </c>
      <c r="J38" s="308" t="str">
        <f>IFERROR(I38/H38*100,"")</f>
        <v/>
      </c>
      <c r="K38" s="131">
        <v>0</v>
      </c>
      <c r="L38" s="84">
        <f>IFERROR(I38-K38,"")</f>
        <v>0</v>
      </c>
      <c r="M38" s="95" t="str">
        <f>IFERROR(IF(D38&gt;0,I38/D38*10,""),"")</f>
        <v/>
      </c>
      <c r="N38" s="75" t="str">
        <f>IFERROR(IF(F38&gt;0,K38/F38*10,""),"")</f>
        <v/>
      </c>
      <c r="O38" s="147" t="str">
        <f t="shared" si="1"/>
        <v/>
      </c>
      <c r="Q38" s="54" t="s">
        <v>160</v>
      </c>
    </row>
    <row r="39" spans="1:17" s="3" customFormat="1" ht="15" hidden="1" customHeight="1" x14ac:dyDescent="0.2">
      <c r="A39" s="101" t="str">
        <f t="shared" si="0"/>
        <v>x</v>
      </c>
      <c r="B39" s="207" t="s">
        <v>63</v>
      </c>
      <c r="C39" s="206"/>
      <c r="D39" s="131">
        <v>0</v>
      </c>
      <c r="E39" s="230">
        <f>IFERROR(D39/C39*100,0)</f>
        <v>0</v>
      </c>
      <c r="F39" s="131">
        <v>0</v>
      </c>
      <c r="G39" s="85">
        <f>IFERROR(D39-F39,"")</f>
        <v>0</v>
      </c>
      <c r="H39" s="310">
        <v>6.2350000000000003</v>
      </c>
      <c r="I39" s="230">
        <v>0</v>
      </c>
      <c r="J39" s="308">
        <f>IFERROR(I39/H39*100,"")</f>
        <v>0</v>
      </c>
      <c r="K39" s="131">
        <v>0</v>
      </c>
      <c r="L39" s="85">
        <f>IFERROR(I39-K39,"")</f>
        <v>0</v>
      </c>
      <c r="M39" s="96" t="str">
        <f>IFERROR(IF(D39&gt;0,I39/D39*10,""),"")</f>
        <v/>
      </c>
      <c r="N39" s="75" t="str">
        <f>IFERROR(IF(F39&gt;0,K39/F39*10,""),"")</f>
        <v/>
      </c>
      <c r="O39" s="147" t="str">
        <f t="shared" si="1"/>
        <v/>
      </c>
      <c r="Q39" s="54" t="s">
        <v>160</v>
      </c>
    </row>
    <row r="40" spans="1:17" s="1" customFormat="1" ht="15" customHeight="1" x14ac:dyDescent="0.2">
      <c r="A40" s="101">
        <f t="shared" si="0"/>
        <v>0.31007000000000001</v>
      </c>
      <c r="B40" s="205" t="s">
        <v>27</v>
      </c>
      <c r="C40" s="206">
        <v>0.307</v>
      </c>
      <c r="D40" s="131">
        <v>0.31007000000000001</v>
      </c>
      <c r="E40" s="230">
        <f>IFERROR(D40/C40*100,0)</f>
        <v>101</v>
      </c>
      <c r="F40" s="131">
        <v>0.13938</v>
      </c>
      <c r="G40" s="84">
        <f>IFERROR(D40-F40,"")</f>
        <v>0.17069000000000001</v>
      </c>
      <c r="H40" s="309">
        <v>0.1</v>
      </c>
      <c r="I40" s="230">
        <v>0.35349999999999998</v>
      </c>
      <c r="J40" s="308">
        <f>IFERROR(I40/H40*100,"")</f>
        <v>353.49999999999994</v>
      </c>
      <c r="K40" s="131">
        <v>0.17776</v>
      </c>
      <c r="L40" s="84">
        <f>IFERROR(I40-K40,"")</f>
        <v>0.17573999999999998</v>
      </c>
      <c r="M40" s="95">
        <f>IFERROR(IF(D40&gt;0,I40/D40*10,""),"")</f>
        <v>11.400651465798044</v>
      </c>
      <c r="N40" s="75">
        <f>IFERROR(IF(F40&gt;0,K40/F40*10,""),"")</f>
        <v>12.753623188405797</v>
      </c>
      <c r="O40" s="147">
        <f t="shared" si="1"/>
        <v>-1.3529717226077533</v>
      </c>
      <c r="Q40" s="54" t="s">
        <v>160</v>
      </c>
    </row>
    <row r="41" spans="1:17" s="1" customFormat="1" ht="15" hidden="1" customHeight="1" x14ac:dyDescent="0.2">
      <c r="A41" s="101" t="str">
        <f t="shared" si="0"/>
        <v>x</v>
      </c>
      <c r="B41" s="205" t="s">
        <v>28</v>
      </c>
      <c r="C41" s="206"/>
      <c r="D41" s="131">
        <v>0</v>
      </c>
      <c r="E41" s="230">
        <f>IFERROR(D41/C41*100,0)</f>
        <v>0</v>
      </c>
      <c r="F41" s="131">
        <v>0</v>
      </c>
      <c r="G41" s="83">
        <f>IFERROR(D41-F41,"")</f>
        <v>0</v>
      </c>
      <c r="H41" s="308"/>
      <c r="I41" s="230">
        <v>0</v>
      </c>
      <c r="J41" s="308" t="str">
        <f>IFERROR(I41/H41*100,"")</f>
        <v/>
      </c>
      <c r="K41" s="131">
        <v>0</v>
      </c>
      <c r="L41" s="83">
        <f>IFERROR(I41-K41,"")</f>
        <v>0</v>
      </c>
      <c r="M41" s="95" t="str">
        <f>IFERROR(IF(D41&gt;0,I41/D41*10,""),"")</f>
        <v/>
      </c>
      <c r="N41" s="75" t="str">
        <f>IFERROR(IF(F41&gt;0,K41/F41*10,""),"")</f>
        <v/>
      </c>
      <c r="O41" s="147" t="str">
        <f t="shared" si="1"/>
        <v/>
      </c>
      <c r="Q41" s="54" t="s">
        <v>160</v>
      </c>
    </row>
    <row r="42" spans="1:17" s="1" customFormat="1" ht="15.75" x14ac:dyDescent="0.2">
      <c r="A42" s="101">
        <f t="shared" si="0"/>
        <v>2.3734999999999999</v>
      </c>
      <c r="B42" s="205" t="s">
        <v>29</v>
      </c>
      <c r="C42" s="206">
        <v>2.4039999999999999</v>
      </c>
      <c r="D42" s="131">
        <v>2.3734999999999999</v>
      </c>
      <c r="E42" s="230">
        <f>IFERROR(D42/C42*100,0)</f>
        <v>98.73128119800333</v>
      </c>
      <c r="F42" s="131">
        <v>3.3835000000000002</v>
      </c>
      <c r="G42" s="83">
        <f>IFERROR(D42-F42,"")</f>
        <v>-1.0100000000000002</v>
      </c>
      <c r="H42" s="308">
        <v>1.49</v>
      </c>
      <c r="I42" s="230">
        <v>1.8483000000000001</v>
      </c>
      <c r="J42" s="308">
        <f>IFERROR(I42/H42*100,"")</f>
        <v>124.04697986577182</v>
      </c>
      <c r="K42" s="131">
        <v>1.9796</v>
      </c>
      <c r="L42" s="83">
        <f>IFERROR(I42-K42,"")</f>
        <v>-0.13129999999999997</v>
      </c>
      <c r="M42" s="95">
        <f>IFERROR(IF(D42&gt;0,I42/D42*10,""),"")</f>
        <v>7.7872340425531918</v>
      </c>
      <c r="N42" s="75">
        <f>IFERROR(IF(F42&gt;0,K42/F42*10,""),"")</f>
        <v>5.8507462686567155</v>
      </c>
      <c r="O42" s="147">
        <f t="shared" si="1"/>
        <v>1.9364877738964763</v>
      </c>
      <c r="Q42" s="54" t="s">
        <v>160</v>
      </c>
    </row>
    <row r="43" spans="1:17" s="1" customFormat="1" ht="15.75" hidden="1" x14ac:dyDescent="0.2">
      <c r="A43" s="101" t="str">
        <f t="shared" si="0"/>
        <v>x</v>
      </c>
      <c r="B43" s="205" t="s">
        <v>30</v>
      </c>
      <c r="C43" s="206">
        <v>0.59499999999999997</v>
      </c>
      <c r="D43" s="131">
        <v>0</v>
      </c>
      <c r="E43" s="230">
        <f>IFERROR(D43/C43*100,0)</f>
        <v>0</v>
      </c>
      <c r="F43" s="131">
        <v>0.30299999999999999</v>
      </c>
      <c r="G43" s="84">
        <f>IFERROR(D43-F43,"")</f>
        <v>-0.30299999999999999</v>
      </c>
      <c r="H43" s="309">
        <v>0.6</v>
      </c>
      <c r="I43" s="230">
        <v>0</v>
      </c>
      <c r="J43" s="308">
        <f>IFERROR(I43/H43*100,"")</f>
        <v>0</v>
      </c>
      <c r="K43" s="131">
        <v>0.30299999999999999</v>
      </c>
      <c r="L43" s="84">
        <f>IFERROR(I43-K43,"")</f>
        <v>-0.30299999999999999</v>
      </c>
      <c r="M43" s="95" t="str">
        <f>IFERROR(IF(D43&gt;0,I43/D43*10,""),"")</f>
        <v/>
      </c>
      <c r="N43" s="75">
        <f>IFERROR(IF(F43&gt;0,K43/F43*10,""),"")</f>
        <v>10</v>
      </c>
      <c r="O43" s="147" t="str">
        <f t="shared" si="1"/>
        <v/>
      </c>
      <c r="Q43" s="54" t="s">
        <v>160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/>
      <c r="D44" s="131">
        <v>0</v>
      </c>
      <c r="E44" s="230">
        <f>IFERROR(D44/C44*100,0)</f>
        <v>0</v>
      </c>
      <c r="F44" s="131">
        <v>0</v>
      </c>
      <c r="G44" s="84">
        <f>IFERROR(D44-F44,"")</f>
        <v>0</v>
      </c>
      <c r="H44" s="309"/>
      <c r="I44" s="230">
        <v>0</v>
      </c>
      <c r="J44" s="308" t="str">
        <f>IFERROR(I44/H44*100,"")</f>
        <v/>
      </c>
      <c r="K44" s="131">
        <v>0</v>
      </c>
      <c r="L44" s="84">
        <f>IFERROR(I44-K44,"")</f>
        <v>0</v>
      </c>
      <c r="M44" s="95" t="str">
        <f>IFERROR(IF(D44&gt;0,I44/D44*10,""),"")</f>
        <v/>
      </c>
      <c r="N44" s="75" t="str">
        <f>IFERROR(IF(F44&gt;0,K44/F44*10,""),"")</f>
        <v/>
      </c>
      <c r="O44" s="147" t="str">
        <f t="shared" si="1"/>
        <v/>
      </c>
      <c r="Q44" s="54" t="s">
        <v>160</v>
      </c>
    </row>
    <row r="45" spans="1:17" s="13" customFormat="1" ht="15.75" x14ac:dyDescent="0.25">
      <c r="A45" s="101">
        <f t="shared" si="0"/>
        <v>0.80800000000000005</v>
      </c>
      <c r="B45" s="203" t="s">
        <v>62</v>
      </c>
      <c r="C45" s="204">
        <v>0.88149999999999995</v>
      </c>
      <c r="D45" s="130">
        <v>0.80800000000000005</v>
      </c>
      <c r="E45" s="236">
        <f>IFERROR(D45/C45*100,0)</f>
        <v>91.66193987521271</v>
      </c>
      <c r="F45" s="229">
        <v>0.83123000000000002</v>
      </c>
      <c r="G45" s="86">
        <f>D45-F45</f>
        <v>-2.3229999999999973E-2</v>
      </c>
      <c r="H45" s="311">
        <v>2.4499999999999997</v>
      </c>
      <c r="I45" s="236">
        <v>0.94637000000000004</v>
      </c>
      <c r="J45" s="351">
        <f>IFERROR(I45/H45*100,"")</f>
        <v>38.627346938775517</v>
      </c>
      <c r="K45" s="229">
        <v>0.99787999999999999</v>
      </c>
      <c r="L45" s="86">
        <f>IFERROR(I45-K45,"")</f>
        <v>-5.1509999999999945E-2</v>
      </c>
      <c r="M45" s="94">
        <f>IF(D45&gt;0,I45/D45*10,"")</f>
        <v>11.712499999999999</v>
      </c>
      <c r="N45" s="21">
        <f>IF(F45&gt;0,K45/F45*10,"")</f>
        <v>12.004860267314701</v>
      </c>
      <c r="O45" s="149">
        <f t="shared" si="1"/>
        <v>-0.29236026731470233</v>
      </c>
      <c r="Q45" s="54" t="s">
        <v>160</v>
      </c>
    </row>
    <row r="46" spans="1:17" s="1" customFormat="1" ht="15" hidden="1" customHeight="1" x14ac:dyDescent="0.2">
      <c r="A46" s="101" t="str">
        <f t="shared" si="0"/>
        <v>x</v>
      </c>
      <c r="B46" s="205" t="s">
        <v>86</v>
      </c>
      <c r="C46" s="206"/>
      <c r="D46" s="131">
        <v>0</v>
      </c>
      <c r="E46" s="230">
        <f>IFERROR(D46/C46*100,0)</f>
        <v>0</v>
      </c>
      <c r="F46" s="131">
        <v>0</v>
      </c>
      <c r="G46" s="84">
        <f>IFERROR(D46-F46,"")</f>
        <v>0</v>
      </c>
      <c r="H46" s="309"/>
      <c r="I46" s="230">
        <v>0</v>
      </c>
      <c r="J46" s="308" t="str">
        <f>IFERROR(I46/H46*100,"")</f>
        <v/>
      </c>
      <c r="K46" s="131">
        <v>0</v>
      </c>
      <c r="L46" s="84">
        <f>IFERROR(I46-K46,"")</f>
        <v>0</v>
      </c>
      <c r="M46" s="95" t="str">
        <f>IFERROR(IF(D46&gt;0,I46/D46*10,""),"")</f>
        <v/>
      </c>
      <c r="N46" s="75" t="str">
        <f>IFERROR(IF(F46&gt;0,K46/F46*10,""),"")</f>
        <v/>
      </c>
      <c r="O46" s="147" t="str">
        <f t="shared" si="1"/>
        <v/>
      </c>
      <c r="Q46" s="54" t="s">
        <v>160</v>
      </c>
    </row>
    <row r="47" spans="1:17" s="1" customFormat="1" ht="15" hidden="1" customHeight="1" x14ac:dyDescent="0.2">
      <c r="A47" s="101" t="str">
        <f t="shared" si="0"/>
        <v>x</v>
      </c>
      <c r="B47" s="205" t="s">
        <v>87</v>
      </c>
      <c r="C47" s="206"/>
      <c r="D47" s="131">
        <v>0</v>
      </c>
      <c r="E47" s="230">
        <f>IFERROR(D47/C47*100,0)</f>
        <v>0</v>
      </c>
      <c r="F47" s="131">
        <v>0</v>
      </c>
      <c r="G47" s="84">
        <f>IFERROR(D47-F47,"")</f>
        <v>0</v>
      </c>
      <c r="H47" s="312"/>
      <c r="I47" s="230">
        <v>0</v>
      </c>
      <c r="J47" s="308" t="str">
        <f>IFERROR(I47/H47*100,"")</f>
        <v/>
      </c>
      <c r="K47" s="131">
        <v>0</v>
      </c>
      <c r="L47" s="84">
        <f>IFERROR(I47-K47,"")</f>
        <v>0</v>
      </c>
      <c r="M47" s="95" t="str">
        <f>IFERROR(IF(D47&gt;0,I47/D47*10,""),"")</f>
        <v/>
      </c>
      <c r="N47" s="75" t="str">
        <f>IFERROR(IF(F47&gt;0,K47/F47*10,""),"")</f>
        <v/>
      </c>
      <c r="O47" s="147" t="str">
        <f t="shared" si="1"/>
        <v/>
      </c>
      <c r="Q47" s="54" t="s">
        <v>160</v>
      </c>
    </row>
    <row r="48" spans="1:17" s="1" customFormat="1" ht="15" hidden="1" customHeight="1" x14ac:dyDescent="0.2">
      <c r="A48" s="101" t="str">
        <f t="shared" si="0"/>
        <v>x</v>
      </c>
      <c r="B48" s="205" t="s">
        <v>88</v>
      </c>
      <c r="C48" s="206">
        <v>0.05</v>
      </c>
      <c r="D48" s="131">
        <v>0</v>
      </c>
      <c r="E48" s="230">
        <f>IFERROR(D48/C48*100,0)</f>
        <v>0</v>
      </c>
      <c r="F48" s="131">
        <v>5.0500000000000003E-2</v>
      </c>
      <c r="G48" s="84">
        <f>IFERROR(D48-F48,"")</f>
        <v>-5.0500000000000003E-2</v>
      </c>
      <c r="H48" s="327">
        <v>0.05</v>
      </c>
      <c r="I48" s="230">
        <v>0</v>
      </c>
      <c r="J48" s="308">
        <f>IFERROR(I48/H48*100,"")</f>
        <v>0</v>
      </c>
      <c r="K48" s="131">
        <v>7.8780000000000003E-2</v>
      </c>
      <c r="L48" s="84">
        <f>IFERROR(I48-K48,"")</f>
        <v>-7.8780000000000003E-2</v>
      </c>
      <c r="M48" s="95" t="str">
        <f>IFERROR(IF(D48&gt;0,I48/D48*10,""),"")</f>
        <v/>
      </c>
      <c r="N48" s="75">
        <f>IFERROR(IF(F48&gt;0,K48/F48*10,""),"")</f>
        <v>15.600000000000001</v>
      </c>
      <c r="O48" s="147" t="str">
        <f t="shared" si="1"/>
        <v/>
      </c>
      <c r="Q48" s="54" t="s">
        <v>160</v>
      </c>
    </row>
    <row r="49" spans="1:17" s="1" customFormat="1" ht="15.75" hidden="1" x14ac:dyDescent="0.2">
      <c r="A49" s="101" t="str">
        <f t="shared" si="0"/>
        <v>x</v>
      </c>
      <c r="B49" s="205" t="s">
        <v>89</v>
      </c>
      <c r="C49" s="206">
        <v>0.03</v>
      </c>
      <c r="D49" s="131">
        <v>0</v>
      </c>
      <c r="E49" s="230">
        <f>IFERROR(D49/C49*100,0)</f>
        <v>0</v>
      </c>
      <c r="F49" s="131">
        <v>0</v>
      </c>
      <c r="G49" s="84">
        <f>IFERROR(D49-F49,"")</f>
        <v>0</v>
      </c>
      <c r="H49" s="327"/>
      <c r="I49" s="230">
        <v>0</v>
      </c>
      <c r="J49" s="308" t="str">
        <f>IFERROR(I49/H49*100,"")</f>
        <v/>
      </c>
      <c r="K49" s="131">
        <v>0</v>
      </c>
      <c r="L49" s="87">
        <f>IFERROR(I49-K49,"")</f>
        <v>0</v>
      </c>
      <c r="M49" s="95" t="str">
        <f>IFERROR(IF(D49&gt;0,I49/D49*10,""),"")</f>
        <v/>
      </c>
      <c r="N49" s="75" t="str">
        <f>IFERROR(IF(F49&gt;0,K49/F49*10,""),"")</f>
        <v/>
      </c>
      <c r="O49" s="147" t="str">
        <f t="shared" si="1"/>
        <v/>
      </c>
      <c r="Q49" s="54" t="s">
        <v>160</v>
      </c>
    </row>
    <row r="50" spans="1:17" s="1" customFormat="1" ht="15" hidden="1" customHeight="1" x14ac:dyDescent="0.2">
      <c r="A50" s="101" t="str">
        <f t="shared" si="0"/>
        <v>x</v>
      </c>
      <c r="B50" s="205" t="s">
        <v>101</v>
      </c>
      <c r="C50" s="206">
        <v>0.02</v>
      </c>
      <c r="D50" s="131">
        <v>0</v>
      </c>
      <c r="E50" s="230">
        <f>IFERROR(D50/C50*100,0)</f>
        <v>0</v>
      </c>
      <c r="F50" s="131">
        <v>0</v>
      </c>
      <c r="G50" s="84">
        <f>IFERROR(D50-F50,"")</f>
        <v>0</v>
      </c>
      <c r="H50" s="327"/>
      <c r="I50" s="230">
        <v>0</v>
      </c>
      <c r="J50" s="308" t="str">
        <f>IFERROR(I50/H50*100,"")</f>
        <v/>
      </c>
      <c r="K50" s="131">
        <v>0</v>
      </c>
      <c r="L50" s="87">
        <f>IFERROR(I50-K50,"")</f>
        <v>0</v>
      </c>
      <c r="M50" s="95" t="str">
        <f>IFERROR(IF(D50&gt;0,I50/D50*10,""),"")</f>
        <v/>
      </c>
      <c r="N50" s="75" t="str">
        <f>IFERROR(IF(F50&gt;0,K50/F50*10,""),"")</f>
        <v/>
      </c>
      <c r="O50" s="147" t="str">
        <f t="shared" si="1"/>
        <v/>
      </c>
      <c r="Q50" s="54" t="s">
        <v>160</v>
      </c>
    </row>
    <row r="51" spans="1:17" s="1" customFormat="1" ht="15" hidden="1" customHeight="1" x14ac:dyDescent="0.2">
      <c r="A51" s="101" t="str">
        <f t="shared" si="0"/>
        <v>x</v>
      </c>
      <c r="B51" s="205" t="s">
        <v>90</v>
      </c>
      <c r="C51" s="206"/>
      <c r="D51" s="131">
        <v>0</v>
      </c>
      <c r="E51" s="230">
        <f>IFERROR(D51/C51*100,0)</f>
        <v>0</v>
      </c>
      <c r="F51" s="131">
        <v>0</v>
      </c>
      <c r="G51" s="84">
        <f>IFERROR(D51-F51,"")</f>
        <v>0</v>
      </c>
      <c r="H51" s="327"/>
      <c r="I51" s="230">
        <v>0</v>
      </c>
      <c r="J51" s="308" t="str">
        <f>IFERROR(I51/H51*100,"")</f>
        <v/>
      </c>
      <c r="K51" s="131">
        <v>0</v>
      </c>
      <c r="L51" s="87">
        <f>IFERROR(I51-K51,"")</f>
        <v>0</v>
      </c>
      <c r="M51" s="95" t="str">
        <f>IFERROR(IF(D51&gt;0,I51/D51*10,""),"")</f>
        <v/>
      </c>
      <c r="N51" s="75" t="str">
        <f>IFERROR(IF(F51&gt;0,K51/F51*10,""),"")</f>
        <v/>
      </c>
      <c r="O51" s="147" t="str">
        <f t="shared" si="1"/>
        <v/>
      </c>
      <c r="Q51" s="54" t="s">
        <v>160</v>
      </c>
    </row>
    <row r="52" spans="1:17" s="1" customFormat="1" ht="15" customHeight="1" x14ac:dyDescent="0.2">
      <c r="A52" s="101">
        <f t="shared" si="0"/>
        <v>0.80800000000000005</v>
      </c>
      <c r="B52" s="205" t="s">
        <v>102</v>
      </c>
      <c r="C52" s="206">
        <v>0.78149999999999997</v>
      </c>
      <c r="D52" s="131">
        <v>0.80800000000000005</v>
      </c>
      <c r="E52" s="230">
        <f>IFERROR(D52/C52*100,0)</f>
        <v>103.39091490722969</v>
      </c>
      <c r="F52" s="131">
        <v>0.78073000000000004</v>
      </c>
      <c r="G52" s="264">
        <f>IFERROR(D52-F52,"")</f>
        <v>2.7270000000000016E-2</v>
      </c>
      <c r="H52" s="327">
        <v>2.4</v>
      </c>
      <c r="I52" s="230">
        <v>0.94637000000000004</v>
      </c>
      <c r="J52" s="308">
        <f>IFERROR(I52/H52*100,"")</f>
        <v>39.432083333333331</v>
      </c>
      <c r="K52" s="131">
        <v>0.91910000000000003</v>
      </c>
      <c r="L52" s="88">
        <f>IFERROR(I52-K52,"")</f>
        <v>2.7270000000000016E-2</v>
      </c>
      <c r="M52" s="95">
        <f>IFERROR(IF(D52&gt;0,I52/D52*10,""),"")</f>
        <v>11.712499999999999</v>
      </c>
      <c r="N52" s="75">
        <f>IFERROR(IF(F52&gt;0,K52/F52*10,""),"")</f>
        <v>11.772315653298834</v>
      </c>
      <c r="O52" s="147">
        <f t="shared" si="1"/>
        <v>-5.9815653298835869E-2</v>
      </c>
      <c r="Q52" s="54" t="s">
        <v>160</v>
      </c>
    </row>
    <row r="53" spans="1:17" s="13" customFormat="1" ht="15.75" x14ac:dyDescent="0.25">
      <c r="A53" s="101">
        <f t="shared" si="0"/>
        <v>145.60160000000002</v>
      </c>
      <c r="B53" s="208" t="s">
        <v>31</v>
      </c>
      <c r="C53" s="209">
        <v>161.62821</v>
      </c>
      <c r="D53" s="132">
        <v>145.60160000000002</v>
      </c>
      <c r="E53" s="237">
        <f>IFERROR(D53/C53*100,0)</f>
        <v>90.084274273655581</v>
      </c>
      <c r="F53" s="229">
        <v>121.91609000000001</v>
      </c>
      <c r="G53" s="153">
        <f>D53-F53</f>
        <v>23.685510000000008</v>
      </c>
      <c r="H53" s="328">
        <v>187.74300000000002</v>
      </c>
      <c r="I53" s="237">
        <v>158.25487999999999</v>
      </c>
      <c r="J53" s="351">
        <f>IFERROR(I53/H53*100,"")</f>
        <v>84.293358474084229</v>
      </c>
      <c r="K53" s="229">
        <v>81.854440000000011</v>
      </c>
      <c r="L53" s="162">
        <f>IFERROR(I53-K53,"")</f>
        <v>76.400439999999975</v>
      </c>
      <c r="M53" s="94">
        <f>IFERROR(IF(D53&gt;0,I53/D53*10,""),"")</f>
        <v>10.869034406215315</v>
      </c>
      <c r="N53" s="21">
        <f>IF(F53&gt;0,K53/F53*10,"")</f>
        <v>6.7139981277286696</v>
      </c>
      <c r="O53" s="146">
        <f t="shared" si="1"/>
        <v>4.1550362784866453</v>
      </c>
      <c r="Q53" s="54" t="s">
        <v>160</v>
      </c>
    </row>
    <row r="54" spans="1:17" s="17" customFormat="1" ht="15.75" x14ac:dyDescent="0.2">
      <c r="A54" s="101">
        <f t="shared" si="0"/>
        <v>71.3767</v>
      </c>
      <c r="B54" s="210" t="s">
        <v>91</v>
      </c>
      <c r="C54" s="206">
        <v>72.575000000000003</v>
      </c>
      <c r="D54" s="131">
        <v>71.3767</v>
      </c>
      <c r="E54" s="230">
        <f>IFERROR(D54/C54*100,0)</f>
        <v>98.348880468480885</v>
      </c>
      <c r="F54" s="131">
        <v>49.49</v>
      </c>
      <c r="G54" s="265">
        <f>IFERROR(D54-F54,"")</f>
        <v>21.886699999999998</v>
      </c>
      <c r="H54" s="329">
        <v>105</v>
      </c>
      <c r="I54" s="230">
        <v>85.811620000000005</v>
      </c>
      <c r="J54" s="308">
        <f>IFERROR(I54/H54*100,"")</f>
        <v>81.725352380952387</v>
      </c>
      <c r="K54" s="131">
        <v>34.176380000000002</v>
      </c>
      <c r="L54" s="89">
        <f>IFERROR(I54-K54,"")</f>
        <v>51.635240000000003</v>
      </c>
      <c r="M54" s="97">
        <f>IFERROR(IF(D54&gt;0,I54/D54*10,""),"")</f>
        <v>12.022357435970001</v>
      </c>
      <c r="N54" s="75">
        <f>IFERROR(IF(F54&gt;0,K54/F54*10,""),"")</f>
        <v>6.9057142857142857</v>
      </c>
      <c r="O54" s="147">
        <f t="shared" si="1"/>
        <v>5.1166431502557153</v>
      </c>
      <c r="Q54" s="54" t="s">
        <v>160</v>
      </c>
    </row>
    <row r="55" spans="1:17" s="1" customFormat="1" ht="15.75" hidden="1" x14ac:dyDescent="0.2">
      <c r="A55" s="101" t="str">
        <f t="shared" si="0"/>
        <v>x</v>
      </c>
      <c r="B55" s="210" t="s">
        <v>92</v>
      </c>
      <c r="C55" s="206">
        <v>5.5E-2</v>
      </c>
      <c r="D55" s="131">
        <v>0</v>
      </c>
      <c r="E55" s="230">
        <f>IFERROR(D55/C55*100,0)</f>
        <v>0</v>
      </c>
      <c r="F55" s="131">
        <v>2.5250000000000002E-2</v>
      </c>
      <c r="G55" s="83">
        <f>IFERROR(D55-F55,"")</f>
        <v>-2.5250000000000002E-2</v>
      </c>
      <c r="H55" s="329">
        <v>0.03</v>
      </c>
      <c r="I55" s="230">
        <v>0</v>
      </c>
      <c r="J55" s="308">
        <f>IFERROR(I55/H55*100,"")</f>
        <v>0</v>
      </c>
      <c r="K55" s="131">
        <v>2.0199999999999999E-2</v>
      </c>
      <c r="L55" s="90">
        <f>IFERROR(I55-K55,"")</f>
        <v>-2.0199999999999999E-2</v>
      </c>
      <c r="M55" s="97" t="str">
        <f>IFERROR(IF(D55&gt;0,I55/D55*10,""),"")</f>
        <v/>
      </c>
      <c r="N55" s="75">
        <f>IFERROR(IF(F55&gt;0,K55/F55*10,""),"")</f>
        <v>7.9999999999999991</v>
      </c>
      <c r="O55" s="147" t="str">
        <f t="shared" si="1"/>
        <v/>
      </c>
      <c r="Q55" s="54" t="s">
        <v>160</v>
      </c>
    </row>
    <row r="56" spans="1:17" s="1" customFormat="1" ht="15.75" x14ac:dyDescent="0.2">
      <c r="A56" s="101">
        <f t="shared" si="0"/>
        <v>0.85446</v>
      </c>
      <c r="B56" s="210" t="s">
        <v>93</v>
      </c>
      <c r="C56" s="206">
        <v>1.024</v>
      </c>
      <c r="D56" s="131">
        <v>0.85446</v>
      </c>
      <c r="E56" s="230">
        <f>IFERROR(D56/C56*100,0)</f>
        <v>83.443359375</v>
      </c>
      <c r="F56" s="131">
        <v>0.45854</v>
      </c>
      <c r="G56" s="83">
        <f>IFERROR(D56-F56,"")</f>
        <v>0.39591999999999999</v>
      </c>
      <c r="H56" s="329">
        <v>11</v>
      </c>
      <c r="I56" s="230">
        <v>1.41299</v>
      </c>
      <c r="J56" s="308">
        <f>IFERROR(I56/H56*100,"")</f>
        <v>12.845363636363635</v>
      </c>
      <c r="K56" s="131">
        <v>0.56661000000000006</v>
      </c>
      <c r="L56" s="90">
        <f>IFERROR(I56-K56,"")</f>
        <v>0.84637999999999991</v>
      </c>
      <c r="M56" s="97">
        <f>IFERROR(IF(D56&gt;0,I56/D56*10,""),"")</f>
        <v>16.536643026004725</v>
      </c>
      <c r="N56" s="75">
        <f>IFERROR(IF(F56&gt;0,K56/F56*10,""),"")</f>
        <v>12.356828193832602</v>
      </c>
      <c r="O56" s="147">
        <f t="shared" si="1"/>
        <v>4.1798148321721236</v>
      </c>
      <c r="Q56" s="54" t="s">
        <v>160</v>
      </c>
    </row>
    <row r="57" spans="1:17" s="1" customFormat="1" ht="15.75" x14ac:dyDescent="0.2">
      <c r="A57" s="101">
        <f t="shared" si="0"/>
        <v>14.385430000000001</v>
      </c>
      <c r="B57" s="210" t="s">
        <v>94</v>
      </c>
      <c r="C57" s="206">
        <v>15.015309999999999</v>
      </c>
      <c r="D57" s="131">
        <v>14.385430000000001</v>
      </c>
      <c r="E57" s="230">
        <f>IFERROR(D57/C57*100,0)</f>
        <v>95.805081613366639</v>
      </c>
      <c r="F57" s="131">
        <v>16.90033</v>
      </c>
      <c r="G57" s="84">
        <f>IFERROR(D57-F60,"")</f>
        <v>14.105660000000002</v>
      </c>
      <c r="H57" s="327">
        <v>19.899999999999999</v>
      </c>
      <c r="I57" s="230">
        <v>21.023150000000001</v>
      </c>
      <c r="J57" s="308">
        <f>IFERROR(I57/H57*100,"")</f>
        <v>105.64396984924625</v>
      </c>
      <c r="K57" s="131">
        <v>11.63015</v>
      </c>
      <c r="L57" s="90">
        <f>IFERROR(I57-K57,"")</f>
        <v>9.3930000000000007</v>
      </c>
      <c r="M57" s="97">
        <f>IFERROR(IF(D57&gt;0,I57/D57*10,""),"")</f>
        <v>14.614196447377658</v>
      </c>
      <c r="N57" s="75">
        <f>IFERROR(IF(F57&gt;0,K57/F57*10,""),"")</f>
        <v>6.8816111874738537</v>
      </c>
      <c r="O57" s="147">
        <f t="shared" si="1"/>
        <v>7.7325852599038045</v>
      </c>
      <c r="Q57" s="54" t="s">
        <v>160</v>
      </c>
    </row>
    <row r="58" spans="1:17" s="1" customFormat="1" ht="15" hidden="1" customHeight="1" x14ac:dyDescent="0.2">
      <c r="A58" s="101" t="str">
        <f t="shared" si="0"/>
        <v>x</v>
      </c>
      <c r="B58" s="210" t="s">
        <v>57</v>
      </c>
      <c r="C58" s="206">
        <v>0.27400000000000002</v>
      </c>
      <c r="D58" s="131">
        <v>0</v>
      </c>
      <c r="E58" s="230">
        <f>IFERROR(D58/C58*100,0)</f>
        <v>0</v>
      </c>
      <c r="F58" s="131">
        <v>0</v>
      </c>
      <c r="G58" s="84">
        <f>IFERROR(D58-F61,"")</f>
        <v>-0.22826000000000002</v>
      </c>
      <c r="H58" s="327">
        <v>6.5000000000000002E-2</v>
      </c>
      <c r="I58" s="230">
        <v>0</v>
      </c>
      <c r="J58" s="308">
        <f>IFERROR(I58/H58*100,"")</f>
        <v>0</v>
      </c>
      <c r="K58" s="131">
        <v>0</v>
      </c>
      <c r="L58" s="83">
        <f>IFERROR(I58-K58,"")</f>
        <v>0</v>
      </c>
      <c r="M58" s="97" t="str">
        <f>IFERROR(IF(D58&gt;0,I58/D58*10,""),"")</f>
        <v/>
      </c>
      <c r="N58" s="75" t="str">
        <f>IFERROR(IF(F58&gt;0,K58/F58*10,""),"")</f>
        <v/>
      </c>
      <c r="O58" s="147" t="str">
        <f t="shared" si="1"/>
        <v/>
      </c>
      <c r="Q58" s="54" t="s">
        <v>160</v>
      </c>
    </row>
    <row r="59" spans="1:17" s="1" customFormat="1" ht="15.75" x14ac:dyDescent="0.2">
      <c r="A59" s="101">
        <f t="shared" si="0"/>
        <v>0.50904000000000005</v>
      </c>
      <c r="B59" s="210" t="s">
        <v>32</v>
      </c>
      <c r="C59" s="206">
        <v>1.5705</v>
      </c>
      <c r="D59" s="131">
        <v>0.50904000000000005</v>
      </c>
      <c r="E59" s="230">
        <f>IFERROR(D59/C59*100,0)</f>
        <v>32.412607449856736</v>
      </c>
      <c r="F59" s="131">
        <v>0.15554000000000001</v>
      </c>
      <c r="G59" s="84">
        <f>IFERROR(D59-F62,"")</f>
        <v>-5.2520000000000011E-2</v>
      </c>
      <c r="H59" s="324">
        <v>0.9</v>
      </c>
      <c r="I59" s="230">
        <v>0.82718999999999998</v>
      </c>
      <c r="J59" s="308">
        <f>IFERROR(I59/H59*100,"")</f>
        <v>91.91</v>
      </c>
      <c r="K59" s="131">
        <v>0.2424</v>
      </c>
      <c r="L59" s="83">
        <f>IFERROR(I59-K59,"")</f>
        <v>0.58478999999999992</v>
      </c>
      <c r="M59" s="97">
        <f>IFERROR(IF(D59&gt;0,I59/D59*10,""),"")</f>
        <v>16.249999999999996</v>
      </c>
      <c r="N59" s="75">
        <f>IFERROR(IF(F59&gt;0,K59/F59*10,""),"")</f>
        <v>15.584415584415583</v>
      </c>
      <c r="O59" s="147">
        <f t="shared" si="1"/>
        <v>0.66558441558441395</v>
      </c>
      <c r="Q59" s="54" t="s">
        <v>160</v>
      </c>
    </row>
    <row r="60" spans="1:17" s="1" customFormat="1" ht="15" customHeight="1" x14ac:dyDescent="0.2">
      <c r="A60" s="101">
        <f t="shared" si="0"/>
        <v>0.23230000000000001</v>
      </c>
      <c r="B60" s="210" t="s">
        <v>60</v>
      </c>
      <c r="C60" s="206">
        <v>0.745</v>
      </c>
      <c r="D60" s="131">
        <v>0.23230000000000001</v>
      </c>
      <c r="E60" s="230">
        <f>IFERROR(D60/C60*100,0)</f>
        <v>31.181208053691279</v>
      </c>
      <c r="F60" s="131">
        <v>0.27977000000000002</v>
      </c>
      <c r="G60" s="84">
        <f>IFERROR(D60-F63,"")</f>
        <v>-19.462700000000002</v>
      </c>
      <c r="H60" s="309"/>
      <c r="I60" s="230">
        <v>0.10100000000000001</v>
      </c>
      <c r="J60" s="308" t="str">
        <f>IFERROR(I60/H60*100,"")</f>
        <v/>
      </c>
      <c r="K60" s="131">
        <v>0.31916</v>
      </c>
      <c r="L60" s="83">
        <f>IFERROR(I60-K60,"")</f>
        <v>-0.21815999999999999</v>
      </c>
      <c r="M60" s="97">
        <f>IFERROR(IF(D60&gt;0,I60/D60*10,""),"")</f>
        <v>4.3478260869565215</v>
      </c>
      <c r="N60" s="75">
        <f>IFERROR(IF(F60&gt;0,K60/F60*10,""),"")</f>
        <v>11.407942238267148</v>
      </c>
      <c r="O60" s="147">
        <f t="shared" si="1"/>
        <v>-7.060116151310627</v>
      </c>
      <c r="Q60" s="54" t="s">
        <v>160</v>
      </c>
    </row>
    <row r="61" spans="1:17" s="1" customFormat="1" ht="15.75" x14ac:dyDescent="0.2">
      <c r="A61" s="101">
        <f t="shared" si="0"/>
        <v>0.43126999999999999</v>
      </c>
      <c r="B61" s="210" t="s">
        <v>33</v>
      </c>
      <c r="C61" s="206">
        <v>0.71450000000000002</v>
      </c>
      <c r="D61" s="131">
        <v>0.43126999999999999</v>
      </c>
      <c r="E61" s="230">
        <f>IFERROR(D61/C61*100,0)</f>
        <v>60.359692092372285</v>
      </c>
      <c r="F61" s="131">
        <v>0.22826000000000002</v>
      </c>
      <c r="G61" s="84">
        <f>IFERROR(D61-F64,"")</f>
        <v>-6.0327300000000008</v>
      </c>
      <c r="H61" s="309">
        <v>0.3</v>
      </c>
      <c r="I61" s="230">
        <v>0.29693999999999998</v>
      </c>
      <c r="J61" s="308">
        <f>IFERROR(I61/H61*100,"")</f>
        <v>98.98</v>
      </c>
      <c r="K61" s="131">
        <v>0.22018000000000001</v>
      </c>
      <c r="L61" s="83">
        <f>IFERROR(I61-K61,"")</f>
        <v>7.6759999999999967E-2</v>
      </c>
      <c r="M61" s="97">
        <f>IFERROR(IF(D61&gt;0,I61/D61*10,""),"")</f>
        <v>6.8852459016393439</v>
      </c>
      <c r="N61" s="75">
        <f>IFERROR(IF(F61&gt;0,K61/F61*10,""),"")</f>
        <v>9.6460176991150437</v>
      </c>
      <c r="O61" s="147">
        <f t="shared" si="1"/>
        <v>-2.7607717974756998</v>
      </c>
      <c r="Q61" s="54" t="s">
        <v>160</v>
      </c>
    </row>
    <row r="62" spans="1:17" s="1" customFormat="1" ht="15.75" x14ac:dyDescent="0.2">
      <c r="A62" s="101">
        <f t="shared" si="0"/>
        <v>0.70699999999999996</v>
      </c>
      <c r="B62" s="210" t="s">
        <v>95</v>
      </c>
      <c r="C62" s="206">
        <v>1.034</v>
      </c>
      <c r="D62" s="131">
        <v>0.70699999999999996</v>
      </c>
      <c r="E62" s="230">
        <f>IFERROR(D62/C62*100,0)</f>
        <v>68.375241779497102</v>
      </c>
      <c r="F62" s="131">
        <v>0.56156000000000006</v>
      </c>
      <c r="G62" s="84">
        <f>IFERROR(D62-F65,"")</f>
        <v>-6.6660000000000004</v>
      </c>
      <c r="H62" s="309">
        <v>0.6</v>
      </c>
      <c r="I62" s="230">
        <v>1.01</v>
      </c>
      <c r="J62" s="308">
        <f>IFERROR(I62/H62*100,"")</f>
        <v>168.33333333333334</v>
      </c>
      <c r="K62" s="131">
        <v>0.50802999999999998</v>
      </c>
      <c r="L62" s="83">
        <f>IFERROR(I62-K62,"")</f>
        <v>0.50197000000000003</v>
      </c>
      <c r="M62" s="97">
        <f>IFERROR(IF(D62&gt;0,I62/D62*10,""),"")</f>
        <v>14.285714285714286</v>
      </c>
      <c r="N62" s="75">
        <f>IFERROR(IF(F62&gt;0,K62/F62*10,""),"")</f>
        <v>9.0467625899280577</v>
      </c>
      <c r="O62" s="147">
        <f t="shared" si="1"/>
        <v>5.2389516957862288</v>
      </c>
      <c r="Q62" s="54" t="s">
        <v>160</v>
      </c>
    </row>
    <row r="63" spans="1:17" s="1" customFormat="1" ht="15.75" x14ac:dyDescent="0.2">
      <c r="A63" s="101">
        <f t="shared" si="0"/>
        <v>28.886000000000003</v>
      </c>
      <c r="B63" s="210" t="s">
        <v>34</v>
      </c>
      <c r="C63" s="206">
        <v>34.710999999999999</v>
      </c>
      <c r="D63" s="131">
        <v>28.886000000000003</v>
      </c>
      <c r="E63" s="230">
        <f>IFERROR(D63/C63*100,0)</f>
        <v>83.218576243842023</v>
      </c>
      <c r="F63" s="131">
        <v>19.695</v>
      </c>
      <c r="G63" s="84">
        <f>IFERROR(D63-F66,"")</f>
        <v>12.534100000000002</v>
      </c>
      <c r="H63" s="309">
        <v>24.5</v>
      </c>
      <c r="I63" s="230">
        <v>17.876999999999999</v>
      </c>
      <c r="J63" s="308">
        <f>IFERROR(I63/H63*100,"")</f>
        <v>72.967346938775506</v>
      </c>
      <c r="K63" s="131">
        <v>7.9790000000000001</v>
      </c>
      <c r="L63" s="83">
        <f>IFERROR(I63-K63,"")</f>
        <v>9.8979999999999997</v>
      </c>
      <c r="M63" s="97">
        <f>IFERROR(IF(D63&gt;0,I63/D63*10,""),"")</f>
        <v>6.1888111888111874</v>
      </c>
      <c r="N63" s="75">
        <f>IFERROR(IF(F63&gt;0,K63/F63*10,""),"")</f>
        <v>4.0512820512820511</v>
      </c>
      <c r="O63" s="147">
        <f t="shared" si="1"/>
        <v>2.1375291375291363</v>
      </c>
      <c r="Q63" s="54" t="s">
        <v>160</v>
      </c>
    </row>
    <row r="64" spans="1:17" s="1" customFormat="1" ht="15.75" x14ac:dyDescent="0.2">
      <c r="A64" s="101">
        <f t="shared" si="0"/>
        <v>3.9390000000000001</v>
      </c>
      <c r="B64" s="210" t="s">
        <v>35</v>
      </c>
      <c r="C64" s="206">
        <v>5.7374000000000001</v>
      </c>
      <c r="D64" s="131">
        <v>3.9390000000000001</v>
      </c>
      <c r="E64" s="230">
        <f>IFERROR(D64/C64*100,0)</f>
        <v>68.654791368912754</v>
      </c>
      <c r="F64" s="131">
        <v>6.4640000000000004</v>
      </c>
      <c r="G64" s="84">
        <f>IFERROR(D64-F67,"")</f>
        <v>6.0599999999997323E-3</v>
      </c>
      <c r="H64" s="309">
        <v>2.8</v>
      </c>
      <c r="I64" s="230">
        <v>4.7469999999999999</v>
      </c>
      <c r="J64" s="308">
        <f>IFERROR(I64/H64*100,"")</f>
        <v>169.53571428571431</v>
      </c>
      <c r="K64" s="131">
        <v>5.9590000000000005</v>
      </c>
      <c r="L64" s="84">
        <f>IFERROR(I64-K64,"")</f>
        <v>-1.2120000000000006</v>
      </c>
      <c r="M64" s="97">
        <f>IFERROR(IF(D64&gt;0,I64/D64*10,""),"")</f>
        <v>12.051282051282051</v>
      </c>
      <c r="N64" s="75">
        <f>IFERROR(IF(F67&gt;0,K64/F67*10,""),"")</f>
        <v>15.151515151515152</v>
      </c>
      <c r="O64" s="147">
        <f t="shared" si="1"/>
        <v>-3.1002331002331012</v>
      </c>
      <c r="Q64" s="54" t="s">
        <v>160</v>
      </c>
    </row>
    <row r="65" spans="1:17" s="1" customFormat="1" ht="15.75" x14ac:dyDescent="0.2">
      <c r="A65" s="101">
        <f t="shared" si="0"/>
        <v>6.3629999999999995</v>
      </c>
      <c r="B65" s="205" t="s">
        <v>36</v>
      </c>
      <c r="C65" s="206">
        <v>10.028</v>
      </c>
      <c r="D65" s="131">
        <v>6.3629999999999995</v>
      </c>
      <c r="E65" s="230">
        <f>IFERROR(D65/C65*100,0)</f>
        <v>63.452333466294363</v>
      </c>
      <c r="F65" s="131">
        <v>7.3730000000000002</v>
      </c>
      <c r="G65" s="83">
        <f>IFERROR(D65-F65,"")</f>
        <v>-1.0100000000000007</v>
      </c>
      <c r="H65" s="308">
        <v>9</v>
      </c>
      <c r="I65" s="230">
        <v>7.1709999999999994</v>
      </c>
      <c r="J65" s="308">
        <f>IFERROR(I65/H65*100,"")</f>
        <v>79.677777777777763</v>
      </c>
      <c r="K65" s="131">
        <v>6.1609999999999996</v>
      </c>
      <c r="L65" s="83">
        <f>IFERROR(I65-K65,"")</f>
        <v>1.0099999999999998</v>
      </c>
      <c r="M65" s="95">
        <f>IFERROR(IF(D65&gt;0,I65/D65*10,""),"")</f>
        <v>11.269841269841269</v>
      </c>
      <c r="N65" s="75">
        <f>IFERROR(IF(F65&gt;0,K65/F65*10,""),"")</f>
        <v>8.3561643835616426</v>
      </c>
      <c r="O65" s="147">
        <f t="shared" si="1"/>
        <v>2.9136768862796263</v>
      </c>
      <c r="Q65" s="54" t="s">
        <v>160</v>
      </c>
    </row>
    <row r="66" spans="1:17" s="1" customFormat="1" ht="15.75" x14ac:dyDescent="0.2">
      <c r="A66" s="101">
        <f t="shared" si="0"/>
        <v>12.335129999999999</v>
      </c>
      <c r="B66" s="210" t="s">
        <v>37</v>
      </c>
      <c r="C66" s="206">
        <v>12.362500000000001</v>
      </c>
      <c r="D66" s="131">
        <v>12.335129999999999</v>
      </c>
      <c r="E66" s="230">
        <f>IFERROR(D66/C66*100,0)</f>
        <v>99.77860465116278</v>
      </c>
      <c r="F66" s="131">
        <v>16.351900000000001</v>
      </c>
      <c r="G66" s="83">
        <f>IFERROR(D66-F66,"")</f>
        <v>-4.0167700000000011</v>
      </c>
      <c r="H66" s="308">
        <v>9.9</v>
      </c>
      <c r="I66" s="230">
        <v>10.46865</v>
      </c>
      <c r="J66" s="308">
        <f>IFERROR(I66/H66*100,"")</f>
        <v>105.7439393939394</v>
      </c>
      <c r="K66" s="131">
        <v>10.2212</v>
      </c>
      <c r="L66" s="83">
        <f>IFERROR(I66-K66,"")</f>
        <v>0.24745000000000061</v>
      </c>
      <c r="M66" s="95">
        <f>IFERROR(IF(D66&gt;0,I66/D66*10,""),"")</f>
        <v>8.486858265782363</v>
      </c>
      <c r="N66" s="75">
        <f>IFERROR(IF(F66&gt;0,K66/F66*10,""),"")</f>
        <v>6.2507720815318093</v>
      </c>
      <c r="O66" s="147">
        <f t="shared" si="1"/>
        <v>2.2360861842505537</v>
      </c>
      <c r="Q66" s="54" t="s">
        <v>160</v>
      </c>
    </row>
    <row r="67" spans="1:17" s="1" customFormat="1" ht="15.75" x14ac:dyDescent="0.2">
      <c r="A67" s="101">
        <f t="shared" si="0"/>
        <v>5.5822700000000003</v>
      </c>
      <c r="B67" s="210" t="s">
        <v>38</v>
      </c>
      <c r="C67" s="206">
        <v>5.782</v>
      </c>
      <c r="D67" s="131">
        <v>5.5822700000000003</v>
      </c>
      <c r="E67" s="230">
        <f>IFERROR(D67/C67*100,0)</f>
        <v>96.545658941542726</v>
      </c>
      <c r="F67" s="131">
        <v>3.9329400000000003</v>
      </c>
      <c r="G67" s="83">
        <f>IFERROR(D67-F67,"")</f>
        <v>1.64933</v>
      </c>
      <c r="H67" s="308">
        <v>3.7480000000000002</v>
      </c>
      <c r="I67" s="230">
        <v>7.5083400000000005</v>
      </c>
      <c r="J67" s="308">
        <f>IFERROR(I67/H67*100,"")</f>
        <v>200.32924226254002</v>
      </c>
      <c r="K67" s="131">
        <v>3.8511300000000004</v>
      </c>
      <c r="L67" s="83">
        <f>IFERROR(I67-K67,"")</f>
        <v>3.6572100000000001</v>
      </c>
      <c r="M67" s="95">
        <f>IFERROR(IF(D67&gt;0,I67/D67*10,""),"")</f>
        <v>13.450334720463182</v>
      </c>
      <c r="N67" s="75">
        <f>IFERROR(IF(F67&gt;0,K67/F67*10,""),"")</f>
        <v>9.7919876733436055</v>
      </c>
      <c r="O67" s="147">
        <f t="shared" si="1"/>
        <v>3.6583470471195767</v>
      </c>
      <c r="Q67" s="54" t="s">
        <v>160</v>
      </c>
    </row>
    <row r="68" spans="1:17" s="13" customFormat="1" ht="15.75" x14ac:dyDescent="0.25">
      <c r="A68" s="101">
        <f t="shared" si="0"/>
        <v>48.581000000000003</v>
      </c>
      <c r="B68" s="211" t="s">
        <v>138</v>
      </c>
      <c r="C68" s="209">
        <v>51.415999999999997</v>
      </c>
      <c r="D68" s="132">
        <v>48.581000000000003</v>
      </c>
      <c r="E68" s="237">
        <f>IFERROR(D68/C68*100,0)</f>
        <v>94.486152170530588</v>
      </c>
      <c r="F68" s="229">
        <v>21.899830000000001</v>
      </c>
      <c r="G68" s="104">
        <f>D68-F68</f>
        <v>26.681170000000002</v>
      </c>
      <c r="H68" s="315">
        <v>42.4</v>
      </c>
      <c r="I68" s="319">
        <v>49.692</v>
      </c>
      <c r="J68" s="351">
        <f>IFERROR(I68/H68*100,"")</f>
        <v>117.19811320754718</v>
      </c>
      <c r="K68" s="229">
        <v>20.022239999999996</v>
      </c>
      <c r="L68" s="104">
        <f>IFERROR(I68-K68,"")</f>
        <v>29.669760000000004</v>
      </c>
      <c r="M68" s="102">
        <f>IF(D68&gt;0,I68/D68*10,"")</f>
        <v>10.228690228690226</v>
      </c>
      <c r="N68" s="21">
        <f>IF(F68&gt;0,K68/F68*10,"")</f>
        <v>9.1426463127795934</v>
      </c>
      <c r="O68" s="31">
        <f t="shared" si="1"/>
        <v>1.0860439159106328</v>
      </c>
      <c r="Q68" s="54" t="s">
        <v>160</v>
      </c>
    </row>
    <row r="69" spans="1:17" s="1" customFormat="1" ht="15.75" x14ac:dyDescent="0.2">
      <c r="A69" s="101">
        <f t="shared" si="0"/>
        <v>20.705000000000002</v>
      </c>
      <c r="B69" s="210" t="s">
        <v>96</v>
      </c>
      <c r="C69" s="206">
        <v>21.611000000000001</v>
      </c>
      <c r="D69" s="131">
        <v>20.705000000000002</v>
      </c>
      <c r="E69" s="230">
        <f>IFERROR(D69/C69*100,0)</f>
        <v>95.807690527971872</v>
      </c>
      <c r="F69" s="131">
        <v>9.1738300000000006</v>
      </c>
      <c r="G69" s="83">
        <f>IFERROR(D69-F69,"")</f>
        <v>11.531170000000001</v>
      </c>
      <c r="H69" s="308">
        <v>18.399999999999999</v>
      </c>
      <c r="I69" s="230">
        <v>26.765000000000001</v>
      </c>
      <c r="J69" s="308">
        <f>IFERROR(I69/H69*100,"")</f>
        <v>145.46195652173915</v>
      </c>
      <c r="K69" s="131">
        <v>10.73024</v>
      </c>
      <c r="L69" s="83">
        <f>IFERROR(I69-K69,"")</f>
        <v>16.034759999999999</v>
      </c>
      <c r="M69" s="97">
        <f>IFERROR(IF(D69&gt;0,I69/D69*10,""),"")</f>
        <v>12.926829268292682</v>
      </c>
      <c r="N69" s="75">
        <f>IFERROR(IF(F69&gt;0,K69/F69*10,""),"")</f>
        <v>11.696576021138389</v>
      </c>
      <c r="O69" s="147">
        <f t="shared" si="1"/>
        <v>1.2302532471542929</v>
      </c>
      <c r="Q69" s="54" t="s">
        <v>160</v>
      </c>
    </row>
    <row r="70" spans="1:17" s="1" customFormat="1" ht="15" hidden="1" customHeight="1" x14ac:dyDescent="0.2">
      <c r="A70" s="101" t="str">
        <f t="shared" ref="A70:A101" si="2">IF(OR(D70="",D70=0),"x",D70)</f>
        <v>x</v>
      </c>
      <c r="B70" s="212" t="s">
        <v>39</v>
      </c>
      <c r="C70" s="206">
        <v>0.17599999999999999</v>
      </c>
      <c r="D70" s="131">
        <v>0</v>
      </c>
      <c r="E70" s="230">
        <f>IFERROR(D70/C70*100,0)</f>
        <v>0</v>
      </c>
      <c r="F70" s="131">
        <v>0</v>
      </c>
      <c r="G70" s="83">
        <f>IFERROR(D70-F70,"")</f>
        <v>0</v>
      </c>
      <c r="H70" s="308">
        <v>0.2</v>
      </c>
      <c r="I70" s="230">
        <v>0</v>
      </c>
      <c r="J70" s="308">
        <f>IFERROR(I70/H70*100,"")</f>
        <v>0</v>
      </c>
      <c r="K70" s="131">
        <v>0</v>
      </c>
      <c r="L70" s="83">
        <f>IFERROR(I70-K70,"")</f>
        <v>0</v>
      </c>
      <c r="M70" s="97" t="str">
        <f>IFERROR(IF(D70&gt;0,I70/D70*10,""),"")</f>
        <v/>
      </c>
      <c r="N70" s="75" t="str">
        <f>IFERROR(IF(F70&gt;0,K70/F70*10,""),"")</f>
        <v/>
      </c>
      <c r="O70" s="147" t="str">
        <f t="shared" si="1"/>
        <v/>
      </c>
      <c r="Q70" s="54" t="s">
        <v>160</v>
      </c>
    </row>
    <row r="71" spans="1:17" s="1" customFormat="1" ht="15" hidden="1" customHeight="1" x14ac:dyDescent="0.2">
      <c r="A71" s="101" t="str">
        <f t="shared" si="2"/>
        <v>x</v>
      </c>
      <c r="B71" s="210" t="s">
        <v>40</v>
      </c>
      <c r="C71" s="206">
        <v>0.02</v>
      </c>
      <c r="D71" s="131">
        <v>0</v>
      </c>
      <c r="E71" s="230">
        <f>IFERROR(D71/C71*100,0)</f>
        <v>0</v>
      </c>
      <c r="F71" s="131">
        <v>0</v>
      </c>
      <c r="G71" s="83">
        <f>IFERROR(D71-F71,"")</f>
        <v>0</v>
      </c>
      <c r="H71" s="308"/>
      <c r="I71" s="230">
        <v>0</v>
      </c>
      <c r="J71" s="308" t="str">
        <f>IFERROR(I71/H71*100,"")</f>
        <v/>
      </c>
      <c r="K71" s="131">
        <v>0</v>
      </c>
      <c r="L71" s="83">
        <f>IFERROR(I71-K71,"")</f>
        <v>0</v>
      </c>
      <c r="M71" s="97" t="str">
        <f>IFERROR(IF(D71&gt;0,I71/D71*10,""),"")</f>
        <v/>
      </c>
      <c r="N71" s="75" t="str">
        <f>IFERROR(IF(F71&gt;0,K71/F71*10,""),"")</f>
        <v/>
      </c>
      <c r="O71" s="147" t="str">
        <f t="shared" ref="O71:O101" si="3">IFERROR(M71-N71,"")</f>
        <v/>
      </c>
      <c r="Q71" s="54" t="s">
        <v>160</v>
      </c>
    </row>
    <row r="72" spans="1:17" s="1" customFormat="1" ht="15" hidden="1" customHeight="1" x14ac:dyDescent="0.2">
      <c r="A72" s="101" t="e">
        <f t="shared" si="2"/>
        <v>#VALUE!</v>
      </c>
      <c r="B72" s="210" t="s">
        <v>136</v>
      </c>
      <c r="C72" s="206">
        <v>0.02</v>
      </c>
      <c r="D72" s="131" t="e">
        <v>#VALUE!</v>
      </c>
      <c r="E72" s="230">
        <f>IFERROR(D72/C72*100,0)</f>
        <v>0</v>
      </c>
      <c r="F72" s="131" t="e">
        <v>#VALUE!</v>
      </c>
      <c r="G72" s="83" t="str">
        <f>IFERROR(D72-F72,"")</f>
        <v/>
      </c>
      <c r="H72" s="308"/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7" t="str">
        <f t="shared" si="3"/>
        <v/>
      </c>
      <c r="Q72" s="54" t="s">
        <v>160</v>
      </c>
    </row>
    <row r="73" spans="1:17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31" t="e">
        <v>#VALUE!</v>
      </c>
      <c r="E73" s="230">
        <f>IFERROR(D73/C73*100,0)</f>
        <v>0</v>
      </c>
      <c r="F73" s="131" t="e">
        <v>#VALUE!</v>
      </c>
      <c r="G73" s="83" t="str">
        <f>IFERROR(D73-F73,"")</f>
        <v/>
      </c>
      <c r="H73" s="308"/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7" t="str">
        <f t="shared" si="3"/>
        <v/>
      </c>
      <c r="Q73" s="54" t="s">
        <v>160</v>
      </c>
    </row>
    <row r="74" spans="1:17" s="1" customFormat="1" ht="15.75" x14ac:dyDescent="0.2">
      <c r="A74" s="101">
        <f t="shared" si="2"/>
        <v>27.876000000000001</v>
      </c>
      <c r="B74" s="210" t="s">
        <v>41</v>
      </c>
      <c r="C74" s="206">
        <v>29.609000000000002</v>
      </c>
      <c r="D74" s="131">
        <v>27.876000000000001</v>
      </c>
      <c r="E74" s="230">
        <f>IFERROR(D74/C74*100,0)</f>
        <v>94.147049883481372</v>
      </c>
      <c r="F74" s="131">
        <v>12.725999999999999</v>
      </c>
      <c r="G74" s="83">
        <f>IFERROR(D74-F74,"")</f>
        <v>15.150000000000002</v>
      </c>
      <c r="H74" s="308">
        <v>23.8</v>
      </c>
      <c r="I74" s="230">
        <v>22.927</v>
      </c>
      <c r="J74" s="308">
        <f>IFERROR(I74/H74*100,"")</f>
        <v>96.331932773109244</v>
      </c>
      <c r="K74" s="131">
        <v>9.2919999999999998</v>
      </c>
      <c r="L74" s="83">
        <f>IFERROR(I74-K74,"")</f>
        <v>13.635</v>
      </c>
      <c r="M74" s="97">
        <f>IFERROR(IF(D74&gt;0,I74/D74*10,""),"")</f>
        <v>8.22463768115942</v>
      </c>
      <c r="N74" s="75">
        <f>IFERROR(IF(F74&gt;0,K74/F74*10,""),"")</f>
        <v>7.3015873015873023</v>
      </c>
      <c r="O74" s="147">
        <f t="shared" si="3"/>
        <v>0.92305037957211766</v>
      </c>
      <c r="Q74" s="54" t="s">
        <v>160</v>
      </c>
    </row>
    <row r="75" spans="1:17" s="13" customFormat="1" ht="15.75" x14ac:dyDescent="0.25">
      <c r="A75" s="101">
        <f t="shared" si="2"/>
        <v>746.63139000000001</v>
      </c>
      <c r="B75" s="208" t="s">
        <v>42</v>
      </c>
      <c r="C75" s="209">
        <v>771.08653879999997</v>
      </c>
      <c r="D75" s="132">
        <v>746.63139000000001</v>
      </c>
      <c r="E75" s="237">
        <f>IFERROR(D75/C75*100,0)</f>
        <v>96.828481944703867</v>
      </c>
      <c r="F75" s="229">
        <v>541.76096999999982</v>
      </c>
      <c r="G75" s="82">
        <f>D75-F75</f>
        <v>204.87042000000019</v>
      </c>
      <c r="H75" s="307">
        <v>714.57618000000002</v>
      </c>
      <c r="I75" s="237">
        <v>823.31867</v>
      </c>
      <c r="J75" s="351">
        <f>IFERROR(I75/H75*100,"")</f>
        <v>115.21776026735175</v>
      </c>
      <c r="K75" s="229">
        <v>579.6177899999999</v>
      </c>
      <c r="L75" s="82">
        <f>IFERROR(I75-K75,"")</f>
        <v>243.7008800000001</v>
      </c>
      <c r="M75" s="71">
        <f>IF(D75&gt;0,I75/D75*10,"")</f>
        <v>11.027110312091217</v>
      </c>
      <c r="N75" s="21">
        <f>IF(F75&gt;0,K75/F75*10,"")</f>
        <v>10.698773483073174</v>
      </c>
      <c r="O75" s="146">
        <f t="shared" si="3"/>
        <v>0.32833682901804373</v>
      </c>
      <c r="Q75" s="54" t="s">
        <v>160</v>
      </c>
    </row>
    <row r="76" spans="1:17" s="1" customFormat="1" ht="15" hidden="1" customHeight="1" x14ac:dyDescent="0.2">
      <c r="A76" s="101" t="str">
        <f t="shared" si="2"/>
        <v>x</v>
      </c>
      <c r="B76" s="210" t="s">
        <v>139</v>
      </c>
      <c r="C76" s="206"/>
      <c r="D76" s="131">
        <v>0</v>
      </c>
      <c r="E76" s="230">
        <f>IFERROR(D76/C76*100,0)</f>
        <v>0</v>
      </c>
      <c r="F76" s="131">
        <v>0</v>
      </c>
      <c r="G76" s="84">
        <f>IFERROR(D76-F76,"")</f>
        <v>0</v>
      </c>
      <c r="H76" s="309"/>
      <c r="I76" s="230">
        <v>0</v>
      </c>
      <c r="J76" s="308" t="str">
        <f>IFERROR(I76/H76*100,"")</f>
        <v/>
      </c>
      <c r="K76" s="131">
        <v>0</v>
      </c>
      <c r="L76" s="84">
        <f>IFERROR(I76-K76,"")</f>
        <v>0</v>
      </c>
      <c r="M76" s="97" t="str">
        <f>IFERROR(IF(D76&gt;0,I76/D76*10,""),"")</f>
        <v/>
      </c>
      <c r="N76" s="75" t="str">
        <f>IFERROR(IF(F76&gt;0,K76/F76*10,""),"")</f>
        <v/>
      </c>
      <c r="O76" s="147" t="str">
        <f t="shared" si="3"/>
        <v/>
      </c>
      <c r="Q76" s="54" t="s">
        <v>161</v>
      </c>
    </row>
    <row r="77" spans="1:17" s="1" customFormat="1" ht="15" customHeight="1" x14ac:dyDescent="0.2">
      <c r="A77" s="101">
        <f t="shared" si="2"/>
        <v>2.3734999999999999</v>
      </c>
      <c r="B77" s="210" t="s">
        <v>140</v>
      </c>
      <c r="C77" s="206">
        <v>2.35</v>
      </c>
      <c r="D77" s="131">
        <v>2.3734999999999999</v>
      </c>
      <c r="E77" s="230">
        <f>IFERROR(D77/C77*100,0)</f>
        <v>101</v>
      </c>
      <c r="F77" s="131">
        <v>0.505</v>
      </c>
      <c r="G77" s="84">
        <f>IFERROR(D77-F77,"")</f>
        <v>1.8685</v>
      </c>
      <c r="H77" s="309"/>
      <c r="I77" s="230">
        <v>2.6825600000000001</v>
      </c>
      <c r="J77" s="308" t="str">
        <f>IFERROR(I77/H77*100,"")</f>
        <v/>
      </c>
      <c r="K77" s="131">
        <v>0.60599999999999998</v>
      </c>
      <c r="L77" s="84">
        <f>IFERROR(I77-K77,"")</f>
        <v>2.0765600000000002</v>
      </c>
      <c r="M77" s="97">
        <f>IFERROR(IF(D77&gt;0,I77/D77*10,""),"")</f>
        <v>11.302127659574468</v>
      </c>
      <c r="N77" s="75">
        <f>IFERROR(IF(F77&gt;0,K77/F77*10,""),"")</f>
        <v>12</v>
      </c>
      <c r="O77" s="147">
        <f t="shared" si="3"/>
        <v>-0.69787234042553159</v>
      </c>
      <c r="Q77" s="54" t="s">
        <v>160</v>
      </c>
    </row>
    <row r="78" spans="1:17" s="1" customFormat="1" ht="15.75" x14ac:dyDescent="0.2">
      <c r="A78" s="101">
        <f t="shared" si="2"/>
        <v>4.2147300000000003</v>
      </c>
      <c r="B78" s="210" t="s">
        <v>141</v>
      </c>
      <c r="C78" s="206">
        <v>7.0279999999999996</v>
      </c>
      <c r="D78" s="131">
        <v>4.2147300000000003</v>
      </c>
      <c r="E78" s="230">
        <f>IFERROR(D78/C78*100,0)</f>
        <v>59.970546385885036</v>
      </c>
      <c r="F78" s="131">
        <v>4.0521199999999995</v>
      </c>
      <c r="G78" s="83">
        <f>IFERROR(D78-F78,"")</f>
        <v>0.16261000000000081</v>
      </c>
      <c r="H78" s="308">
        <v>6.8</v>
      </c>
      <c r="I78" s="230">
        <v>3.6198399999999999</v>
      </c>
      <c r="J78" s="308">
        <f>IFERROR(I78/H78*100,"")</f>
        <v>53.232941176470597</v>
      </c>
      <c r="K78" s="131">
        <v>8.4355200000000004</v>
      </c>
      <c r="L78" s="83">
        <f>IFERROR(I78-K78,"")</f>
        <v>-4.8156800000000004</v>
      </c>
      <c r="M78" s="97">
        <f>IFERROR(IF(D78&gt;0,I78/D78*10,""),"")</f>
        <v>8.5885454109753177</v>
      </c>
      <c r="N78" s="75">
        <f>IFERROR(IF(F78&gt;0,K78/F78*10,""),"")</f>
        <v>20.817547357926223</v>
      </c>
      <c r="O78" s="147">
        <f t="shared" si="3"/>
        <v>-12.229001946950905</v>
      </c>
      <c r="Q78" s="54" t="s">
        <v>160</v>
      </c>
    </row>
    <row r="79" spans="1:17" s="1" customFormat="1" ht="15.75" x14ac:dyDescent="0.2">
      <c r="A79" s="101">
        <f t="shared" si="2"/>
        <v>643.673</v>
      </c>
      <c r="B79" s="210" t="s">
        <v>43</v>
      </c>
      <c r="C79" s="206">
        <v>656.73933880000004</v>
      </c>
      <c r="D79" s="131">
        <v>643.673</v>
      </c>
      <c r="E79" s="230">
        <f>IFERROR(D79/C79*100,0)</f>
        <v>98.010422396216583</v>
      </c>
      <c r="F79" s="131">
        <v>487.52699999999999</v>
      </c>
      <c r="G79" s="83">
        <f>IFERROR(D79-F79,"")</f>
        <v>156.14600000000002</v>
      </c>
      <c r="H79" s="308">
        <v>629.1</v>
      </c>
      <c r="I79" s="230">
        <v>707.404</v>
      </c>
      <c r="J79" s="308">
        <f>IFERROR(I79/H79*100,"")</f>
        <v>112.44698776029247</v>
      </c>
      <c r="K79" s="131">
        <v>506.91899999999998</v>
      </c>
      <c r="L79" s="83">
        <f>IFERROR(I79-K79,"")</f>
        <v>200.48500000000001</v>
      </c>
      <c r="M79" s="97">
        <f>IFERROR(IF(D79&gt;0,I79/D79*10,""),"")</f>
        <v>10.990114545739839</v>
      </c>
      <c r="N79" s="75">
        <f>IFERROR(IF(F79&gt;0,K79/F79*10,""),"")</f>
        <v>10.397762585456805</v>
      </c>
      <c r="O79" s="147">
        <f t="shared" si="3"/>
        <v>0.59235196028303427</v>
      </c>
      <c r="Q79" s="54" t="s">
        <v>160</v>
      </c>
    </row>
    <row r="80" spans="1:17" s="1" customFormat="1" ht="15.75" x14ac:dyDescent="0.2">
      <c r="A80" s="101">
        <f t="shared" si="2"/>
        <v>10.206050000000001</v>
      </c>
      <c r="B80" s="210" t="s">
        <v>44</v>
      </c>
      <c r="C80" s="206">
        <v>14.541</v>
      </c>
      <c r="D80" s="131">
        <v>10.206050000000001</v>
      </c>
      <c r="E80" s="230">
        <f>IFERROR(D80/C80*100,0)</f>
        <v>70.188088852210996</v>
      </c>
      <c r="F80" s="131">
        <v>6.9124400000000001</v>
      </c>
      <c r="G80" s="83">
        <f>IFERROR(D80-F80,"")</f>
        <v>3.293610000000001</v>
      </c>
      <c r="H80" s="308">
        <v>13.336180000000002</v>
      </c>
      <c r="I80" s="230">
        <v>11.633180000000001</v>
      </c>
      <c r="J80" s="308">
        <f>IFERROR(I80/H80*100,"")</f>
        <v>87.230226346674982</v>
      </c>
      <c r="K80" s="131">
        <v>8.0688899999999997</v>
      </c>
      <c r="L80" s="83">
        <f>IFERROR(I80-K80,"")</f>
        <v>3.5642900000000015</v>
      </c>
      <c r="M80" s="97">
        <f>IFERROR(IF(D80&gt;0,I80/D80*10,""),"")</f>
        <v>11.398317664522512</v>
      </c>
      <c r="N80" s="75">
        <f>IFERROR(IF(F80&gt;0,K80/F80*10,""),"")</f>
        <v>11.672998246639391</v>
      </c>
      <c r="O80" s="147">
        <f t="shared" si="3"/>
        <v>-0.27468058211687918</v>
      </c>
      <c r="Q80" s="54" t="s">
        <v>160</v>
      </c>
    </row>
    <row r="81" spans="1:17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31" t="e">
        <v>#VALUE!</v>
      </c>
      <c r="E81" s="230">
        <f>IFERROR(D81/C81*100,0)</f>
        <v>0</v>
      </c>
      <c r="F81" s="131" t="e">
        <v>#VALUE!</v>
      </c>
      <c r="G81" s="83" t="str">
        <f>IFERROR(D81-F81,"")</f>
        <v/>
      </c>
      <c r="H81" s="308"/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7" t="str">
        <f t="shared" si="3"/>
        <v/>
      </c>
      <c r="Q81" s="54" t="s">
        <v>160</v>
      </c>
    </row>
    <row r="82" spans="1:17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31" t="e">
        <v>#VALUE!</v>
      </c>
      <c r="E82" s="230">
        <f>IFERROR(D82/C82*100,0)</f>
        <v>0</v>
      </c>
      <c r="F82" s="131" t="e">
        <v>#VALUE!</v>
      </c>
      <c r="G82" s="83" t="str">
        <f>IFERROR(D82-F82,"")</f>
        <v/>
      </c>
      <c r="H82" s="308"/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7" t="str">
        <f t="shared" si="3"/>
        <v/>
      </c>
      <c r="Q82" s="54" t="s">
        <v>160</v>
      </c>
    </row>
    <row r="83" spans="1:17" s="1" customFormat="1" ht="15.75" hidden="1" x14ac:dyDescent="0.2">
      <c r="A83" s="101" t="str">
        <f t="shared" si="2"/>
        <v>x</v>
      </c>
      <c r="B83" s="210" t="s">
        <v>45</v>
      </c>
      <c r="C83" s="206">
        <v>0.47799999999999998</v>
      </c>
      <c r="D83" s="131">
        <v>0</v>
      </c>
      <c r="E83" s="230">
        <f>IFERROR(D83/C83*100,0)</f>
        <v>0</v>
      </c>
      <c r="F83" s="131">
        <v>0</v>
      </c>
      <c r="G83" s="83">
        <f>IFERROR(D83-F83,"")</f>
        <v>0</v>
      </c>
      <c r="H83" s="308">
        <v>0.2</v>
      </c>
      <c r="I83" s="230">
        <v>0</v>
      </c>
      <c r="J83" s="308">
        <f>IFERROR(I83/H83*100,"")</f>
        <v>0</v>
      </c>
      <c r="K83" s="131">
        <v>0</v>
      </c>
      <c r="L83" s="83">
        <f>IFERROR(I83-K83,"")</f>
        <v>0</v>
      </c>
      <c r="M83" s="97" t="str">
        <f>IFERROR(IF(D83&gt;0,I83/D83*10,""),"")</f>
        <v/>
      </c>
      <c r="N83" s="75" t="str">
        <f>IFERROR(IF(F83&gt;0,K83/F83*10,""),"")</f>
        <v/>
      </c>
      <c r="O83" s="147" t="str">
        <f t="shared" si="3"/>
        <v/>
      </c>
      <c r="Q83" s="54" t="s">
        <v>160</v>
      </c>
    </row>
    <row r="84" spans="1:17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31" t="e">
        <v>#VALUE!</v>
      </c>
      <c r="E84" s="230">
        <f>IFERROR(D84/C84*100,0)</f>
        <v>0</v>
      </c>
      <c r="F84" s="131" t="e">
        <v>#VALUE!</v>
      </c>
      <c r="G84" s="83" t="str">
        <f>IFERROR(D84-F84,"")</f>
        <v/>
      </c>
      <c r="H84" s="308"/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7" t="str">
        <f t="shared" si="3"/>
        <v/>
      </c>
      <c r="Q84" s="54" t="s">
        <v>160</v>
      </c>
    </row>
    <row r="85" spans="1:17" s="1" customFormat="1" ht="15.75" x14ac:dyDescent="0.2">
      <c r="A85" s="101">
        <f t="shared" si="2"/>
        <v>23.91882</v>
      </c>
      <c r="B85" s="210" t="s">
        <v>46</v>
      </c>
      <c r="C85" s="206">
        <v>25.951499999999999</v>
      </c>
      <c r="D85" s="131">
        <v>23.91882</v>
      </c>
      <c r="E85" s="230">
        <f>IFERROR(D85/C85*100,0)</f>
        <v>92.167389168256179</v>
      </c>
      <c r="F85" s="131">
        <v>13.61177</v>
      </c>
      <c r="G85" s="83">
        <f>IFERROR(D85-F85,"")</f>
        <v>10.30705</v>
      </c>
      <c r="H85" s="308">
        <v>26.84</v>
      </c>
      <c r="I85" s="230">
        <v>37.686130000000006</v>
      </c>
      <c r="J85" s="308">
        <f>IFERROR(I85/H85*100,"")</f>
        <v>140.41032041728764</v>
      </c>
      <c r="K85" s="131">
        <v>19.088999999999999</v>
      </c>
      <c r="L85" s="83">
        <f>IFERROR(I85-K85,"")</f>
        <v>18.597130000000007</v>
      </c>
      <c r="M85" s="97">
        <f>IFERROR(IF(D85&gt;0,I85/D85*10,""),"")</f>
        <v>15.755848323621318</v>
      </c>
      <c r="N85" s="75">
        <f>IFERROR(IF(F85&gt;0,K85/F85*10,""),"")</f>
        <v>14.02389255769088</v>
      </c>
      <c r="O85" s="147">
        <f t="shared" si="3"/>
        <v>1.7319557659304383</v>
      </c>
      <c r="Q85" s="54" t="s">
        <v>160</v>
      </c>
    </row>
    <row r="86" spans="1:17" s="1" customFormat="1" ht="15.75" x14ac:dyDescent="0.2">
      <c r="A86" s="101">
        <f t="shared" si="2"/>
        <v>55.362140000000004</v>
      </c>
      <c r="B86" s="210" t="s">
        <v>47</v>
      </c>
      <c r="C86" s="206">
        <v>54.814369999999997</v>
      </c>
      <c r="D86" s="131">
        <v>55.362140000000004</v>
      </c>
      <c r="E86" s="230">
        <f>IFERROR(D86/C86*100,0)</f>
        <v>100.99931824446766</v>
      </c>
      <c r="F86" s="131">
        <v>25.502500000000001</v>
      </c>
      <c r="G86" s="83">
        <f>IFERROR(D86-F86,"")</f>
        <v>29.859640000000002</v>
      </c>
      <c r="H86" s="308">
        <v>34</v>
      </c>
      <c r="I86" s="230">
        <v>55.046009999999995</v>
      </c>
      <c r="J86" s="308">
        <f>IFERROR(I86/H86*100,"")</f>
        <v>161.90002941176468</v>
      </c>
      <c r="K86" s="131">
        <v>31.9968</v>
      </c>
      <c r="L86" s="83">
        <f>IFERROR(I86-K86,"")</f>
        <v>23.049209999999995</v>
      </c>
      <c r="M86" s="97">
        <f>IFERROR(IF(D86&gt;0,I86/D86*10,""),"")</f>
        <v>9.9428977998321582</v>
      </c>
      <c r="N86" s="75">
        <f>IFERROR(IF(F86&gt;0,K86/F86*10,""),"")</f>
        <v>12.546534653465347</v>
      </c>
      <c r="O86" s="147">
        <f t="shared" si="3"/>
        <v>-2.6036368536331889</v>
      </c>
      <c r="Q86" s="54" t="s">
        <v>160</v>
      </c>
    </row>
    <row r="87" spans="1:17" s="1" customFormat="1" ht="15.75" x14ac:dyDescent="0.2">
      <c r="A87" s="101">
        <f t="shared" si="2"/>
        <v>4.7924500000000005</v>
      </c>
      <c r="B87" s="210" t="s">
        <v>48</v>
      </c>
      <c r="C87" s="206">
        <v>6.0743299999999998</v>
      </c>
      <c r="D87" s="131">
        <v>4.7924500000000005</v>
      </c>
      <c r="E87" s="230">
        <f>IFERROR(D87/C87*100,0)</f>
        <v>78.896767215478931</v>
      </c>
      <c r="F87" s="131">
        <v>2.6573099999999998</v>
      </c>
      <c r="G87" s="83">
        <f>IFERROR(D87-F87,"")</f>
        <v>2.1351400000000007</v>
      </c>
      <c r="H87" s="308">
        <v>1.8</v>
      </c>
      <c r="I87" s="230">
        <v>3.22695</v>
      </c>
      <c r="J87" s="308">
        <f>IFERROR(I87/H87*100,"")</f>
        <v>179.27499999999998</v>
      </c>
      <c r="K87" s="131">
        <v>3.0199000000000003</v>
      </c>
      <c r="L87" s="83">
        <f>IFERROR(I87-K87,"")</f>
        <v>0.20704999999999973</v>
      </c>
      <c r="M87" s="97">
        <f>IFERROR(IF(D87&gt;0,I87/D87*10,""),"")</f>
        <v>6.7334035827186502</v>
      </c>
      <c r="N87" s="75">
        <f>IFERROR(IF(F87&gt;0,K87/F87*10,""),"")</f>
        <v>11.364500190041811</v>
      </c>
      <c r="O87" s="147">
        <f t="shared" si="3"/>
        <v>-4.631096607323161</v>
      </c>
      <c r="Q87" s="54" t="s">
        <v>160</v>
      </c>
    </row>
    <row r="88" spans="1:17" s="1" customFormat="1" ht="15.75" x14ac:dyDescent="0.2">
      <c r="A88" s="101">
        <f t="shared" si="2"/>
        <v>2.0907</v>
      </c>
      <c r="B88" s="205" t="s">
        <v>49</v>
      </c>
      <c r="C88" s="206">
        <v>3.11</v>
      </c>
      <c r="D88" s="131">
        <v>2.0907</v>
      </c>
      <c r="E88" s="230">
        <f>IFERROR(D88/C88*100,0)</f>
        <v>67.225080385852081</v>
      </c>
      <c r="F88" s="131">
        <v>0.99282999999999999</v>
      </c>
      <c r="G88" s="83">
        <f>IFERROR(D88-F88,"")</f>
        <v>1.0978699999999999</v>
      </c>
      <c r="H88" s="308">
        <v>2.5</v>
      </c>
      <c r="I88" s="230">
        <v>2.02</v>
      </c>
      <c r="J88" s="308">
        <f>IFERROR(I88/H88*100,"")</f>
        <v>80.800000000000011</v>
      </c>
      <c r="K88" s="131">
        <v>1.48268</v>
      </c>
      <c r="L88" s="83">
        <f>IFERROR(I88-K88,"")</f>
        <v>0.53732000000000002</v>
      </c>
      <c r="M88" s="95">
        <f>IFERROR(IF(D88&gt;0,I88/D88*10,""),"")</f>
        <v>9.6618357487922708</v>
      </c>
      <c r="N88" s="75">
        <f>IFERROR(IF(F88&gt;0,K88/F88*10,""),"")</f>
        <v>14.933875890132249</v>
      </c>
      <c r="O88" s="147">
        <f t="shared" si="3"/>
        <v>-5.2720401413399784</v>
      </c>
      <c r="Q88" s="54" t="s">
        <v>160</v>
      </c>
    </row>
    <row r="89" spans="1:17" s="13" customFormat="1" ht="15.75" x14ac:dyDescent="0.25">
      <c r="A89" s="101">
        <f t="shared" si="2"/>
        <v>10.21716</v>
      </c>
      <c r="B89" s="208" t="s">
        <v>50</v>
      </c>
      <c r="C89" s="209">
        <v>16.20965</v>
      </c>
      <c r="D89" s="132">
        <v>10.21716</v>
      </c>
      <c r="E89" s="237">
        <f>IFERROR(D89/C89*100,0)</f>
        <v>63.031342441076767</v>
      </c>
      <c r="F89" s="229">
        <v>4.0602</v>
      </c>
      <c r="G89" s="82">
        <f>D89-F89</f>
        <v>6.1569599999999998</v>
      </c>
      <c r="H89" s="307">
        <v>17.125999999999998</v>
      </c>
      <c r="I89" s="237">
        <v>9.0081900000000008</v>
      </c>
      <c r="J89" s="351">
        <f>IFERROR(I89/H89*100,"")</f>
        <v>52.599497839542231</v>
      </c>
      <c r="K89" s="229">
        <v>3.8066900000000001</v>
      </c>
      <c r="L89" s="82">
        <f>SUM(L90:L101)</f>
        <v>5.2014999999999993</v>
      </c>
      <c r="M89" s="71">
        <f>IF(D89&gt;0,I89/D89*10,"")</f>
        <v>8.816725978647689</v>
      </c>
      <c r="N89" s="21">
        <f>IF(F89&gt;0,K89/F89*10,"")</f>
        <v>9.375621890547265</v>
      </c>
      <c r="O89" s="146">
        <f t="shared" si="3"/>
        <v>-0.55889591189957599</v>
      </c>
      <c r="Q89" s="54" t="s">
        <v>160</v>
      </c>
    </row>
    <row r="90" spans="1:17" s="1" customFormat="1" ht="15.75" x14ac:dyDescent="0.2">
      <c r="A90" s="101">
        <f t="shared" si="2"/>
        <v>1.01</v>
      </c>
      <c r="B90" s="210" t="s">
        <v>97</v>
      </c>
      <c r="C90" s="206">
        <v>1.04505</v>
      </c>
      <c r="D90" s="131">
        <v>1.01</v>
      </c>
      <c r="E90" s="230">
        <f>IFERROR(D90/C90*100,0)</f>
        <v>96.646093488349834</v>
      </c>
      <c r="F90" s="131">
        <v>0.61609999999999998</v>
      </c>
      <c r="G90" s="84">
        <f>IFERROR(D90-F90,"")</f>
        <v>0.39390000000000003</v>
      </c>
      <c r="H90" s="309">
        <v>1.8</v>
      </c>
      <c r="I90" s="230">
        <v>0.84738999999999998</v>
      </c>
      <c r="J90" s="308">
        <f>IFERROR(I90/H90*100,"")</f>
        <v>47.077222222222218</v>
      </c>
      <c r="K90" s="131">
        <v>0.67569000000000001</v>
      </c>
      <c r="L90" s="84">
        <f>IFERROR(I90-K90,"")</f>
        <v>0.17169999999999996</v>
      </c>
      <c r="M90" s="97">
        <f>IFERROR(IF(D90&gt;0,I90/D90*10,""),"")</f>
        <v>8.39</v>
      </c>
      <c r="N90" s="75">
        <f>IFERROR(IF(F90&gt;0,K90/F90*10,""),"")</f>
        <v>10.967213114754099</v>
      </c>
      <c r="O90" s="147">
        <f t="shared" si="3"/>
        <v>-2.5772131147540982</v>
      </c>
      <c r="Q90" s="54" t="s">
        <v>160</v>
      </c>
    </row>
    <row r="91" spans="1:17" s="1" customFormat="1" ht="15" hidden="1" customHeight="1" x14ac:dyDescent="0.2">
      <c r="A91" s="101" t="str">
        <f t="shared" si="2"/>
        <v>x</v>
      </c>
      <c r="B91" s="210" t="s">
        <v>98</v>
      </c>
      <c r="C91" s="206"/>
      <c r="D91" s="131">
        <v>0</v>
      </c>
      <c r="E91" s="230">
        <f>IFERROR(D91/C91*100,0)</f>
        <v>0</v>
      </c>
      <c r="F91" s="131">
        <v>0</v>
      </c>
      <c r="G91" s="83">
        <f>IFERROR(D91-F91,"")</f>
        <v>0</v>
      </c>
      <c r="H91" s="308"/>
      <c r="I91" s="230">
        <v>0</v>
      </c>
      <c r="J91" s="308" t="str">
        <f>IFERROR(I91/H91*100,"")</f>
        <v/>
      </c>
      <c r="K91" s="131">
        <v>0</v>
      </c>
      <c r="L91" s="83">
        <f>IFERROR(I91-K91,"")</f>
        <v>0</v>
      </c>
      <c r="M91" s="97" t="str">
        <f>IFERROR(IF(D91&gt;0,I91/D91*10,""),"")</f>
        <v/>
      </c>
      <c r="N91" s="75" t="str">
        <f>IFERROR(IF(F91&gt;0,K91/F91*10,""),"")</f>
        <v/>
      </c>
      <c r="O91" s="147" t="str">
        <f t="shared" si="3"/>
        <v/>
      </c>
      <c r="Q91" s="54" t="s">
        <v>160</v>
      </c>
    </row>
    <row r="92" spans="1:17" s="1" customFormat="1" ht="15.75" x14ac:dyDescent="0.2">
      <c r="A92" s="101">
        <f t="shared" si="2"/>
        <v>6.1296900000000001</v>
      </c>
      <c r="B92" s="210" t="s">
        <v>61</v>
      </c>
      <c r="C92" s="206">
        <v>11.912100000000001</v>
      </c>
      <c r="D92" s="131">
        <v>6.1296900000000001</v>
      </c>
      <c r="E92" s="230">
        <f>IFERROR(D92/C92*100,0)</f>
        <v>51.457677487596641</v>
      </c>
      <c r="F92" s="131">
        <v>0.49591000000000002</v>
      </c>
      <c r="G92" s="83">
        <f>IFERROR(D92-F92,"")</f>
        <v>5.6337799999999998</v>
      </c>
      <c r="H92" s="308">
        <v>10.526</v>
      </c>
      <c r="I92" s="230">
        <v>4.8954700000000004</v>
      </c>
      <c r="J92" s="308">
        <f>IFERROR(I92/H92*100,"")</f>
        <v>46.508360250807527</v>
      </c>
      <c r="K92" s="131">
        <v>0.5353</v>
      </c>
      <c r="L92" s="83">
        <f>IFERROR(I92-K92,"")</f>
        <v>4.3601700000000001</v>
      </c>
      <c r="M92" s="97">
        <f>IFERROR(IF(D92&gt;0,I92/D92*10,""),"")</f>
        <v>7.9864887131323128</v>
      </c>
      <c r="N92" s="75">
        <f>IFERROR(IF(F92&gt;0,K92/F92*10,""),"")</f>
        <v>10.794297352342159</v>
      </c>
      <c r="O92" s="147">
        <f t="shared" si="3"/>
        <v>-2.8078086392098465</v>
      </c>
      <c r="Q92" s="54" t="s">
        <v>160</v>
      </c>
    </row>
    <row r="93" spans="1:17" s="1" customFormat="1" ht="15" hidden="1" customHeight="1" x14ac:dyDescent="0.2">
      <c r="A93" s="101" t="e">
        <f t="shared" si="2"/>
        <v>#VALUE!</v>
      </c>
      <c r="B93" s="210" t="s">
        <v>136</v>
      </c>
      <c r="C93" s="206"/>
      <c r="D93" s="131" t="e">
        <v>#VALUE!</v>
      </c>
      <c r="E93" s="230">
        <f>IFERROR(D93/C93*100,0)</f>
        <v>0</v>
      </c>
      <c r="F93" s="131" t="e">
        <v>#VALUE!</v>
      </c>
      <c r="G93" s="84" t="str">
        <f>IFERROR(D93-F93,"")</f>
        <v/>
      </c>
      <c r="H93" s="309"/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7" t="str">
        <f t="shared" si="3"/>
        <v/>
      </c>
      <c r="Q93" s="54" t="s">
        <v>160</v>
      </c>
    </row>
    <row r="94" spans="1:17" s="1" customFormat="1" ht="15.75" x14ac:dyDescent="0.2">
      <c r="A94" s="101">
        <f t="shared" si="2"/>
        <v>6.565E-2</v>
      </c>
      <c r="B94" s="210" t="s">
        <v>51</v>
      </c>
      <c r="C94" s="206">
        <v>0.27050000000000002</v>
      </c>
      <c r="D94" s="131">
        <v>6.565E-2</v>
      </c>
      <c r="E94" s="230">
        <f>IFERROR(D94/C94*100,0)</f>
        <v>24.269870609981513</v>
      </c>
      <c r="F94" s="131">
        <v>0.14443</v>
      </c>
      <c r="G94" s="83">
        <f>IFERROR(D94-F94,"")</f>
        <v>-7.8780000000000003E-2</v>
      </c>
      <c r="H94" s="308">
        <v>0.1</v>
      </c>
      <c r="I94" s="230">
        <v>5.2519999999999997E-2</v>
      </c>
      <c r="J94" s="308">
        <f>IFERROR(I94/H94*100,"")</f>
        <v>52.519999999999989</v>
      </c>
      <c r="K94" s="131">
        <v>0.12928000000000001</v>
      </c>
      <c r="L94" s="83">
        <f>IFERROR(I94-K94,"")</f>
        <v>-7.6760000000000009E-2</v>
      </c>
      <c r="M94" s="97">
        <f>IFERROR(IF(D94&gt;0,I94/D94*10,""),"")</f>
        <v>7.9999999999999991</v>
      </c>
      <c r="N94" s="75">
        <f>IFERROR(IF(F94&gt;0,K94/F94*10,""),"")</f>
        <v>8.9510489510489517</v>
      </c>
      <c r="O94" s="147">
        <f t="shared" si="3"/>
        <v>-0.9510489510489526</v>
      </c>
      <c r="Q94" s="54" t="s">
        <v>160</v>
      </c>
    </row>
    <row r="95" spans="1:17" s="1" customFormat="1" ht="15" customHeight="1" x14ac:dyDescent="0.2">
      <c r="A95" s="101">
        <f t="shared" si="2"/>
        <v>0.34542</v>
      </c>
      <c r="B95" s="210" t="s">
        <v>52</v>
      </c>
      <c r="C95" s="206">
        <v>0.34200000000000003</v>
      </c>
      <c r="D95" s="131">
        <v>0.34542</v>
      </c>
      <c r="E95" s="230">
        <f>IFERROR(D95/C95*100,0)</f>
        <v>101</v>
      </c>
      <c r="F95" s="131">
        <v>0.5252</v>
      </c>
      <c r="G95" s="83">
        <f>IFERROR(D95-F95,"")</f>
        <v>-0.17978</v>
      </c>
      <c r="H95" s="308">
        <v>1.2</v>
      </c>
      <c r="I95" s="230">
        <v>0.27169000000000004</v>
      </c>
      <c r="J95" s="308">
        <f>IFERROR(I95/H95*100,"")</f>
        <v>22.640833333333337</v>
      </c>
      <c r="K95" s="131">
        <v>0.88678000000000001</v>
      </c>
      <c r="L95" s="83">
        <f>IFERROR(I95-K95,"")</f>
        <v>-0.61508999999999991</v>
      </c>
      <c r="M95" s="97">
        <f>IFERROR(IF(D95&gt;0,I95/D95*10,""),"")</f>
        <v>7.8654970760233933</v>
      </c>
      <c r="N95" s="75">
        <f>IFERROR(IF(F95&gt;0,K95/F95*10,""),"")</f>
        <v>16.884615384615383</v>
      </c>
      <c r="O95" s="147">
        <f t="shared" si="3"/>
        <v>-9.0191183085919899</v>
      </c>
      <c r="Q95" s="54" t="s">
        <v>160</v>
      </c>
    </row>
    <row r="96" spans="1:17" s="1" customFormat="1" ht="15.75" x14ac:dyDescent="0.2">
      <c r="A96" s="101">
        <f t="shared" si="2"/>
        <v>2.6664000000000003</v>
      </c>
      <c r="B96" s="210" t="s">
        <v>53</v>
      </c>
      <c r="C96" s="206">
        <v>2.64</v>
      </c>
      <c r="D96" s="131">
        <v>2.6664000000000003</v>
      </c>
      <c r="E96" s="230">
        <f>IFERROR(D96/C96*100,0)</f>
        <v>101</v>
      </c>
      <c r="F96" s="131">
        <v>2.2785599999999997</v>
      </c>
      <c r="G96" s="83">
        <f>IFERROR(D96-F96,"")</f>
        <v>0.38784000000000063</v>
      </c>
      <c r="H96" s="308">
        <v>3.5</v>
      </c>
      <c r="I96" s="230">
        <v>2.9411199999999997</v>
      </c>
      <c r="J96" s="308">
        <f>IFERROR(I96/H96*100,"")</f>
        <v>84.031999999999996</v>
      </c>
      <c r="K96" s="131">
        <v>1.5796400000000002</v>
      </c>
      <c r="L96" s="83">
        <f>IFERROR(I96-K96,"")</f>
        <v>1.3614799999999996</v>
      </c>
      <c r="M96" s="97">
        <f>IFERROR(IF(D96&gt;0,I96/D96*10,""),"")</f>
        <v>11.030303030303028</v>
      </c>
      <c r="N96" s="75">
        <f>IFERROR(IF(F96&gt;0,K96/F96*10,""),"")</f>
        <v>6.9326241134751783</v>
      </c>
      <c r="O96" s="147">
        <f t="shared" si="3"/>
        <v>4.0976789168278493</v>
      </c>
      <c r="Q96" s="54" t="s">
        <v>160</v>
      </c>
    </row>
    <row r="97" spans="1:17" s="1" customFormat="1" ht="15" hidden="1" customHeight="1" x14ac:dyDescent="0.2">
      <c r="A97" s="101" t="e">
        <f t="shared" si="2"/>
        <v>#VALUE!</v>
      </c>
      <c r="B97" s="210" t="s">
        <v>54</v>
      </c>
      <c r="C97" s="206">
        <v>0</v>
      </c>
      <c r="D97" s="131" t="e">
        <v>#VALUE!</v>
      </c>
      <c r="E97" s="230">
        <f>IFERROR(D97/C97*100,0)</f>
        <v>0</v>
      </c>
      <c r="F97" s="131" t="e">
        <v>#VALUE!</v>
      </c>
      <c r="G97" s="83" t="str">
        <f>IFERROR(D97-F97,"")</f>
        <v/>
      </c>
      <c r="H97" s="308"/>
      <c r="I97" s="230" t="e">
        <v>#VALUE!</v>
      </c>
      <c r="J97" s="308" t="str">
        <f>IFERROR(I97/H97*100,"")</f>
        <v/>
      </c>
      <c r="K97" s="131" t="e">
        <v>#VALUE!</v>
      </c>
      <c r="L97" s="83" t="str">
        <f>IFERROR(I97-K97,"")</f>
        <v/>
      </c>
      <c r="M97" s="92" t="str">
        <f>IFERROR(IF(D97&gt;0,I97/D97*10,""),"")</f>
        <v/>
      </c>
      <c r="N97" s="75" t="str">
        <f>IFERROR(IF(F97&gt;0,K97/F97*10,""),"")</f>
        <v/>
      </c>
      <c r="O97" s="147" t="str">
        <f t="shared" si="3"/>
        <v/>
      </c>
      <c r="Q97" s="54" t="s">
        <v>160</v>
      </c>
    </row>
    <row r="98" spans="1:17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31" t="e">
        <v>#VALUE!</v>
      </c>
      <c r="E98" s="230">
        <f>IFERROR(D98/C98*100,0)</f>
        <v>0</v>
      </c>
      <c r="F98" s="131" t="e">
        <v>#VALUE!</v>
      </c>
      <c r="G98" s="83" t="str">
        <f>IFERROR(D98-F98,"")</f>
        <v/>
      </c>
      <c r="H98" s="308"/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7" t="str">
        <f t="shared" si="3"/>
        <v/>
      </c>
      <c r="Q98" s="54" t="s">
        <v>160</v>
      </c>
    </row>
    <row r="99" spans="1:17" s="1" customFormat="1" ht="15" hidden="1" customHeight="1" x14ac:dyDescent="0.2">
      <c r="A99" s="101" t="str">
        <f t="shared" si="2"/>
        <v>x</v>
      </c>
      <c r="B99" s="210" t="s">
        <v>55</v>
      </c>
      <c r="C99" s="206">
        <v>0</v>
      </c>
      <c r="D99" s="131">
        <v>0</v>
      </c>
      <c r="E99" s="230">
        <f>IFERROR(D99/C99*100,0)</f>
        <v>0</v>
      </c>
      <c r="F99" s="131">
        <v>0</v>
      </c>
      <c r="G99" s="83">
        <f>IFERROR(D99-F99,"")</f>
        <v>0</v>
      </c>
      <c r="H99" s="308"/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7" t="str">
        <f t="shared" si="3"/>
        <v/>
      </c>
      <c r="Q99" s="54" t="s">
        <v>160</v>
      </c>
    </row>
    <row r="100" spans="1:17" s="1" customFormat="1" ht="15" hidden="1" customHeight="1" x14ac:dyDescent="0.2">
      <c r="A100" s="101" t="str">
        <f t="shared" si="2"/>
        <v>x</v>
      </c>
      <c r="B100" s="210" t="s">
        <v>56</v>
      </c>
      <c r="C100" s="206">
        <v>0</v>
      </c>
      <c r="D100" s="131">
        <v>0</v>
      </c>
      <c r="E100" s="230">
        <f>IFERROR(D100/C100*100,0)</f>
        <v>0</v>
      </c>
      <c r="F100" s="131">
        <v>0</v>
      </c>
      <c r="G100" s="83">
        <f>IFERROR(D100-F100,"")</f>
        <v>0</v>
      </c>
      <c r="H100" s="308"/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7" t="str">
        <f t="shared" si="3"/>
        <v/>
      </c>
      <c r="Q100" s="54" t="s">
        <v>160</v>
      </c>
    </row>
    <row r="101" spans="1:17" s="1" customFormat="1" ht="15" hidden="1" customHeight="1" x14ac:dyDescent="0.2">
      <c r="A101" s="101" t="str">
        <f t="shared" si="2"/>
        <v>x</v>
      </c>
      <c r="B101" s="213" t="s">
        <v>99</v>
      </c>
      <c r="C101" s="193">
        <v>0</v>
      </c>
      <c r="D101" s="133">
        <v>0</v>
      </c>
      <c r="E101" s="238">
        <f>IFERROR(D101/C101*100,0)</f>
        <v>0</v>
      </c>
      <c r="F101" s="133">
        <v>0</v>
      </c>
      <c r="G101" s="91">
        <f>IFERROR(D101-F101,"")</f>
        <v>0</v>
      </c>
      <c r="H101" s="316"/>
      <c r="I101" s="238">
        <v>0</v>
      </c>
      <c r="J101" s="308" t="str">
        <f>IFERROR(I101/H101*100,"")</f>
        <v/>
      </c>
      <c r="K101" s="133">
        <v>0</v>
      </c>
      <c r="L101" s="91">
        <f>IFERROR(I101-K101,"")</f>
        <v>0</v>
      </c>
      <c r="M101" s="122" t="str">
        <f>IFERROR(IF(D101&gt;0,I101/D101*10,""),"")</f>
        <v/>
      </c>
      <c r="N101" s="80" t="str">
        <f>IFERROR(IF(F101&gt;0,K101/F101*10,""),"")</f>
        <v/>
      </c>
      <c r="O101" s="148" t="str">
        <f t="shared" si="3"/>
        <v/>
      </c>
      <c r="Q101" s="54" t="s">
        <v>160</v>
      </c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6" orientation="landscape" r:id="rId1"/>
  <rowBreaks count="1" manualBreakCount="1">
    <brk id="52" min="1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R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9.140625" style="7" hidden="1" customWidth="1"/>
    <col min="2" max="2" width="33" style="7" customWidth="1"/>
    <col min="3" max="3" width="15.28515625" style="7" customWidth="1"/>
    <col min="4" max="4" width="10.7109375" style="7" customWidth="1"/>
    <col min="5" max="5" width="11.85546875" style="7" customWidth="1"/>
    <col min="6" max="7" width="10.7109375" style="7" customWidth="1"/>
    <col min="8" max="8" width="23.42578125" style="7" customWidth="1"/>
    <col min="9" max="9" width="11.42578125" style="7" customWidth="1"/>
    <col min="10" max="10" width="12.140625" style="7" customWidth="1"/>
    <col min="11" max="11" width="10.7109375" style="7" customWidth="1"/>
    <col min="12" max="12" width="11.7109375" style="7" customWidth="1"/>
    <col min="13" max="13" width="9.42578125" style="7" customWidth="1"/>
    <col min="14" max="14" width="8.5703125" style="7" customWidth="1"/>
    <col min="15" max="15" width="10.7109375" style="7" customWidth="1"/>
    <col min="16" max="16" width="22.7109375" style="7" customWidth="1"/>
    <col min="17" max="17" width="23.7109375" style="7" hidden="1" customWidth="1"/>
    <col min="18" max="18" width="18.85546875" style="7" customWidth="1"/>
    <col min="19" max="16384" width="9.140625" style="7"/>
  </cols>
  <sheetData>
    <row r="1" spans="1:18" ht="16.5" customHeight="1" x14ac:dyDescent="0.2">
      <c r="B1" s="381" t="s">
        <v>75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/>
      <c r="Q1" s="109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119</v>
      </c>
    </row>
    <row r="3" spans="1:18" s="8" customFormat="1" ht="33.75" customHeight="1" x14ac:dyDescent="0.2">
      <c r="B3" s="358" t="s">
        <v>0</v>
      </c>
      <c r="C3" s="365" t="s">
        <v>164</v>
      </c>
      <c r="D3" s="373" t="s">
        <v>147</v>
      </c>
      <c r="E3" s="374"/>
      <c r="F3" s="375"/>
      <c r="G3" s="375"/>
      <c r="H3" s="382" t="s">
        <v>148</v>
      </c>
      <c r="I3" s="376"/>
      <c r="J3" s="376"/>
      <c r="K3" s="376"/>
      <c r="L3" s="383"/>
      <c r="M3" s="370" t="s">
        <v>146</v>
      </c>
      <c r="N3" s="371"/>
      <c r="O3" s="372"/>
      <c r="P3" s="111" t="s">
        <v>131</v>
      </c>
      <c r="Q3" s="7"/>
    </row>
    <row r="4" spans="1:18" s="8" customFormat="1" ht="46.5" customHeight="1" x14ac:dyDescent="0.2"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5" t="s">
        <v>155</v>
      </c>
    </row>
    <row r="5" spans="1:18" s="54" customFormat="1" ht="15.75" x14ac:dyDescent="0.25">
      <c r="A5" s="101">
        <f>IF(OR(D5="",D5=0),"x",D5)</f>
        <v>585.48083999999994</v>
      </c>
      <c r="B5" s="199" t="s">
        <v>1</v>
      </c>
      <c r="C5" s="272">
        <v>1027.0056763</v>
      </c>
      <c r="D5" s="200">
        <v>585.48083999999994</v>
      </c>
      <c r="E5" s="235">
        <f>IFERROR(D5/C5*100,0)</f>
        <v>57.008530090049312</v>
      </c>
      <c r="F5" s="234">
        <v>708.48267999999985</v>
      </c>
      <c r="G5" s="81">
        <f>IFERROR(D5-F5,"")</f>
        <v>-123.0018399999999</v>
      </c>
      <c r="H5" s="306">
        <v>41578.342000000004</v>
      </c>
      <c r="I5" s="235">
        <v>26542.284959999994</v>
      </c>
      <c r="J5" s="306">
        <f>IFERROR(I5/H5*100,"")</f>
        <v>63.836804651806446</v>
      </c>
      <c r="K5" s="234">
        <v>27623.089199999999</v>
      </c>
      <c r="L5" s="81">
        <f>IFERROR((I5-K5),"")</f>
        <v>-1080.8042400000049</v>
      </c>
      <c r="M5" s="202">
        <f>IFERROR(IF(D5&gt;0,I5/D5*10,""),"")</f>
        <v>453.34164923313278</v>
      </c>
      <c r="N5" s="72">
        <f>IFERROR(IF(F5&gt;0,K5/F5*10,""),"")</f>
        <v>389.89081850243684</v>
      </c>
      <c r="O5" s="216">
        <f>IFERROR(M5-N5,"")</f>
        <v>63.450830730695941</v>
      </c>
      <c r="P5" s="123" t="str">
        <f>IF(L5&gt;K5,"проверка","")</f>
        <v/>
      </c>
      <c r="Q5" s="54" t="s">
        <v>160</v>
      </c>
    </row>
    <row r="6" spans="1:18" s="13" customFormat="1" ht="15.75" x14ac:dyDescent="0.25">
      <c r="A6" s="101">
        <f t="shared" ref="A6:A69" si="0">IF(OR(D6="",D6=0),"x",D6)</f>
        <v>263.39891</v>
      </c>
      <c r="B6" s="203" t="s">
        <v>2</v>
      </c>
      <c r="C6" s="204">
        <v>554.46436000000006</v>
      </c>
      <c r="D6" s="194">
        <v>263.39891</v>
      </c>
      <c r="E6" s="236">
        <f>IFERROR(D6/C6*100,0)</f>
        <v>47.505111058896546</v>
      </c>
      <c r="F6" s="229">
        <v>365.55333999999999</v>
      </c>
      <c r="G6" s="82">
        <f>IFERROR(D6-F6,"")</f>
        <v>-102.15442999999999</v>
      </c>
      <c r="H6" s="307">
        <v>22108.700000000004</v>
      </c>
      <c r="I6" s="236">
        <v>11754.286199999999</v>
      </c>
      <c r="J6" s="307">
        <f>IFERROR(I6/H6*100,"")</f>
        <v>53.165885827751048</v>
      </c>
      <c r="K6" s="229">
        <v>13733.794080000001</v>
      </c>
      <c r="L6" s="82">
        <f>IFERROR((I6-K6),"")</f>
        <v>-1979.5078800000028</v>
      </c>
      <c r="M6" s="94">
        <f>IFERROR(IF(D6&gt;0,I6/D6*10,""),"")</f>
        <v>446.25417014823631</v>
      </c>
      <c r="N6" s="73">
        <f>IFERROR(IF(F6&gt;0,K6/F6*10,""),"")</f>
        <v>375.69877162112653</v>
      </c>
      <c r="O6" s="139">
        <f t="shared" ref="O6:O69" si="1">IFERROR(M6-N6,"")</f>
        <v>70.555398527109787</v>
      </c>
      <c r="P6" s="123" t="str">
        <f>IF(L6&gt;K6,"проверка","")</f>
        <v/>
      </c>
      <c r="Q6" s="54" t="s">
        <v>160</v>
      </c>
    </row>
    <row r="7" spans="1:18" s="1" customFormat="1" ht="15.75" x14ac:dyDescent="0.25">
      <c r="A7" s="101">
        <f t="shared" si="0"/>
        <v>21.85135</v>
      </c>
      <c r="B7" s="205" t="s">
        <v>3</v>
      </c>
      <c r="C7" s="206">
        <v>58.66939</v>
      </c>
      <c r="D7" s="195">
        <v>21.85135</v>
      </c>
      <c r="E7" s="230">
        <f>IFERROR(D7/C7*100,0)</f>
        <v>37.244890393440258</v>
      </c>
      <c r="F7" s="230">
        <v>35.302530000000004</v>
      </c>
      <c r="G7" s="83">
        <f>IFERROR(D7-F7,"")</f>
        <v>-13.451180000000004</v>
      </c>
      <c r="H7" s="308">
        <v>2306.8000000000002</v>
      </c>
      <c r="I7" s="230">
        <v>1116.3206400000001</v>
      </c>
      <c r="J7" s="308">
        <f>IFERROR(I7/H7*100,"")</f>
        <v>48.392606207733657</v>
      </c>
      <c r="K7" s="131">
        <v>1495.19454</v>
      </c>
      <c r="L7" s="83">
        <f>IFERROR((I7-K7),"")</f>
        <v>-378.87389999999982</v>
      </c>
      <c r="M7" s="95">
        <f>IFERROR(IF(D7&gt;0,I7/D7*10,""),"")</f>
        <v>510.87033066606875</v>
      </c>
      <c r="N7" s="74">
        <f>IFERROR(IF(F7&gt;0,K7/F7*10,""),"")</f>
        <v>423.53750283619894</v>
      </c>
      <c r="O7" s="140">
        <f t="shared" si="1"/>
        <v>87.332827829869814</v>
      </c>
      <c r="P7" s="123" t="str">
        <f>IF(L7&gt;K7,"проверка","")</f>
        <v/>
      </c>
      <c r="Q7" s="54" t="s">
        <v>160</v>
      </c>
    </row>
    <row r="8" spans="1:18" s="1" customFormat="1" ht="15.75" x14ac:dyDescent="0.25">
      <c r="A8" s="101">
        <f t="shared" si="0"/>
        <v>2.8885999999999998</v>
      </c>
      <c r="B8" s="205" t="s">
        <v>4</v>
      </c>
      <c r="C8" s="206">
        <v>5.1479999999999997</v>
      </c>
      <c r="D8" s="195">
        <v>2.8885999999999998</v>
      </c>
      <c r="E8" s="230">
        <f>IFERROR(D8/C8*100,0)</f>
        <v>56.111111111111114</v>
      </c>
      <c r="F8" s="230">
        <v>3.55722</v>
      </c>
      <c r="G8" s="83">
        <f>IFERROR(D8-F8,"")</f>
        <v>-0.66862000000000021</v>
      </c>
      <c r="H8" s="308">
        <v>171.2</v>
      </c>
      <c r="I8" s="230">
        <v>77.111999999999995</v>
      </c>
      <c r="J8" s="308">
        <f>IFERROR(I8/H8*100,"")</f>
        <v>45.042056074766357</v>
      </c>
      <c r="K8" s="131">
        <v>123.31086000000001</v>
      </c>
      <c r="L8" s="83">
        <f>IFERROR((I8-K8),"")</f>
        <v>-46.19886000000001</v>
      </c>
      <c r="M8" s="95">
        <f>IFERROR(IF(D8&gt;0,I8/D8*10,""),"")</f>
        <v>266.95284913106696</v>
      </c>
      <c r="N8" s="74">
        <f>IFERROR(IF(F8&gt;0,K8/F8*10,""),"")</f>
        <v>346.64951844417834</v>
      </c>
      <c r="O8" s="99">
        <f t="shared" si="1"/>
        <v>-79.696669313111386</v>
      </c>
      <c r="P8" s="123" t="str">
        <f>IF(L8&gt;K8,"проверка","")</f>
        <v/>
      </c>
      <c r="Q8" s="54" t="s">
        <v>160</v>
      </c>
    </row>
    <row r="9" spans="1:18" s="1" customFormat="1" ht="15" hidden="1" customHeight="1" x14ac:dyDescent="0.25">
      <c r="A9" s="101" t="str">
        <f t="shared" si="0"/>
        <v>x</v>
      </c>
      <c r="B9" s="205" t="s">
        <v>5</v>
      </c>
      <c r="C9" s="206"/>
      <c r="D9" s="195">
        <v>0</v>
      </c>
      <c r="E9" s="230">
        <f>IFERROR(D9/C9*100,0)</f>
        <v>0</v>
      </c>
      <c r="F9" s="230">
        <v>0</v>
      </c>
      <c r="G9" s="83">
        <f>IFERROR(D9-F9,"")</f>
        <v>0</v>
      </c>
      <c r="H9" s="308"/>
      <c r="I9" s="230">
        <v>0</v>
      </c>
      <c r="J9" s="308" t="str">
        <f>IFERROR(I9/H9*100,"")</f>
        <v/>
      </c>
      <c r="K9" s="131">
        <v>0</v>
      </c>
      <c r="L9" s="83">
        <f>IFERROR((I9-K9),"")</f>
        <v>0</v>
      </c>
      <c r="M9" s="95" t="str">
        <f>IFERROR(IF(D9&gt;0,I9/D9*10,""),"")</f>
        <v/>
      </c>
      <c r="N9" s="74" t="str">
        <f>IFERROR(IF(F9&gt;0,K9/F9*10,""),"")</f>
        <v/>
      </c>
      <c r="O9" s="99" t="str">
        <f t="shared" si="1"/>
        <v/>
      </c>
      <c r="P9" s="123" t="str">
        <f>IF(L9&gt;K9,"проверка","")</f>
        <v/>
      </c>
      <c r="Q9" s="54" t="s">
        <v>160</v>
      </c>
    </row>
    <row r="10" spans="1:18" s="1" customFormat="1" ht="15.75" x14ac:dyDescent="0.25">
      <c r="A10" s="101">
        <f t="shared" si="0"/>
        <v>53.732000000000006</v>
      </c>
      <c r="B10" s="205" t="s">
        <v>6</v>
      </c>
      <c r="C10" s="206">
        <v>120.06847</v>
      </c>
      <c r="D10" s="195">
        <v>53.732000000000006</v>
      </c>
      <c r="E10" s="230">
        <f>IFERROR(D10/C10*100,0)</f>
        <v>44.751132416362097</v>
      </c>
      <c r="F10" s="230">
        <v>81.719099999999997</v>
      </c>
      <c r="G10" s="83">
        <f>IFERROR(D10-F10,"")</f>
        <v>-27.987099999999991</v>
      </c>
      <c r="H10" s="308">
        <v>4672.3999999999996</v>
      </c>
      <c r="I10" s="230">
        <v>2543.982</v>
      </c>
      <c r="J10" s="308">
        <f>IFERROR(I10/H10*100,"")</f>
        <v>54.447007961647117</v>
      </c>
      <c r="K10" s="131">
        <v>2916.4860000000003</v>
      </c>
      <c r="L10" s="83">
        <f>IFERROR((I10-K10),"")</f>
        <v>-372.50400000000036</v>
      </c>
      <c r="M10" s="95">
        <f>IFERROR(IF(D10&gt;0,I10/D10*10,""),"")</f>
        <v>473.45752996352257</v>
      </c>
      <c r="N10" s="74">
        <f>IFERROR(IF(F10&gt;0,K10/F10*10,""),"")</f>
        <v>356.89159572241988</v>
      </c>
      <c r="O10" s="99">
        <f t="shared" si="1"/>
        <v>116.5659342411027</v>
      </c>
      <c r="P10" s="123" t="str">
        <f>IF(L10&gt;K10,"проверка","")</f>
        <v/>
      </c>
      <c r="Q10" s="54" t="s">
        <v>160</v>
      </c>
    </row>
    <row r="11" spans="1:18" s="1" customFormat="1" ht="15" hidden="1" customHeight="1" x14ac:dyDescent="0.25">
      <c r="A11" s="101" t="str">
        <f t="shared" si="0"/>
        <v>x</v>
      </c>
      <c r="B11" s="205" t="s">
        <v>7</v>
      </c>
      <c r="C11" s="206"/>
      <c r="D11" s="195">
        <v>0</v>
      </c>
      <c r="E11" s="230">
        <f>IFERROR(D11/C11*100,0)</f>
        <v>0</v>
      </c>
      <c r="F11" s="230">
        <v>0</v>
      </c>
      <c r="G11" s="83">
        <f>IFERROR(D11-F11,"")</f>
        <v>0</v>
      </c>
      <c r="H11" s="308"/>
      <c r="I11" s="230">
        <v>0</v>
      </c>
      <c r="J11" s="308" t="str">
        <f>IFERROR(I11/H11*100,"")</f>
        <v/>
      </c>
      <c r="K11" s="131">
        <v>0</v>
      </c>
      <c r="L11" s="83">
        <f>IFERROR((I11-K11),"")</f>
        <v>0</v>
      </c>
      <c r="M11" s="95" t="str">
        <f>IFERROR(IF(D11&gt;0,I11/D11*10,""),"")</f>
        <v/>
      </c>
      <c r="N11" s="74" t="str">
        <f>IFERROR(IF(F11&gt;0,K11/F11*10,""),"")</f>
        <v/>
      </c>
      <c r="O11" s="99" t="str">
        <f t="shared" si="1"/>
        <v/>
      </c>
      <c r="P11" s="123" t="str">
        <f>IF(L11&gt;K11,"проверка","")</f>
        <v/>
      </c>
      <c r="Q11" s="54" t="s">
        <v>160</v>
      </c>
    </row>
    <row r="12" spans="1:18" s="1" customFormat="1" ht="15" hidden="1" customHeight="1" x14ac:dyDescent="0.25">
      <c r="A12" s="101" t="str">
        <f t="shared" si="0"/>
        <v>x</v>
      </c>
      <c r="B12" s="205" t="s">
        <v>8</v>
      </c>
      <c r="C12" s="206"/>
      <c r="D12" s="195">
        <v>0</v>
      </c>
      <c r="E12" s="230">
        <f>IFERROR(D12/C12*100,0)</f>
        <v>0</v>
      </c>
      <c r="F12" s="230">
        <v>0</v>
      </c>
      <c r="G12" s="83">
        <f>IFERROR(D12-F12,"")</f>
        <v>0</v>
      </c>
      <c r="H12" s="308"/>
      <c r="I12" s="230">
        <v>0</v>
      </c>
      <c r="J12" s="308" t="str">
        <f>IFERROR(I12/H12*100,"")</f>
        <v/>
      </c>
      <c r="K12" s="131">
        <v>0</v>
      </c>
      <c r="L12" s="83">
        <f>IFERROR((I12-K12),"")</f>
        <v>0</v>
      </c>
      <c r="M12" s="95" t="str">
        <f>IFERROR(IF(D12&gt;0,I12/D12*10,""),"")</f>
        <v/>
      </c>
      <c r="N12" s="74" t="str">
        <f>IFERROR(IF(F12&gt;0,K12/F12*10,""),"")</f>
        <v/>
      </c>
      <c r="O12" s="99" t="str">
        <f t="shared" si="1"/>
        <v/>
      </c>
      <c r="P12" s="123" t="str">
        <f>IF(L12&gt;K12,"проверка","")</f>
        <v/>
      </c>
      <c r="Q12" s="54" t="s">
        <v>160</v>
      </c>
    </row>
    <row r="13" spans="1:18" s="1" customFormat="1" ht="15" hidden="1" customHeight="1" x14ac:dyDescent="0.25">
      <c r="A13" s="101" t="str">
        <f t="shared" si="0"/>
        <v>x</v>
      </c>
      <c r="B13" s="205" t="s">
        <v>9</v>
      </c>
      <c r="C13" s="206"/>
      <c r="D13" s="195">
        <v>0</v>
      </c>
      <c r="E13" s="230">
        <f>IFERROR(D13/C13*100,0)</f>
        <v>0</v>
      </c>
      <c r="F13" s="230">
        <v>0</v>
      </c>
      <c r="G13" s="83">
        <f>IFERROR(D13-F13,"")</f>
        <v>0</v>
      </c>
      <c r="H13" s="308"/>
      <c r="I13" s="230">
        <v>0</v>
      </c>
      <c r="J13" s="308" t="str">
        <f>IFERROR(I13/H13*100,"")</f>
        <v/>
      </c>
      <c r="K13" s="131">
        <v>0</v>
      </c>
      <c r="L13" s="83">
        <f>IFERROR((I13-K13),"")</f>
        <v>0</v>
      </c>
      <c r="M13" s="95" t="str">
        <f>IFERROR(IF(D13&gt;0,I13/D13*10,""),"")</f>
        <v/>
      </c>
      <c r="N13" s="74" t="str">
        <f>IFERROR(IF(F13&gt;0,K13/F13*10,""),"")</f>
        <v/>
      </c>
      <c r="O13" s="99" t="str">
        <f t="shared" si="1"/>
        <v/>
      </c>
      <c r="P13" s="123" t="str">
        <f>IF(L13&gt;K13,"проверка","")</f>
        <v/>
      </c>
      <c r="Q13" s="54" t="s">
        <v>160</v>
      </c>
    </row>
    <row r="14" spans="1:18" s="1" customFormat="1" ht="15.75" x14ac:dyDescent="0.25">
      <c r="A14" s="101">
        <f t="shared" si="0"/>
        <v>53.024999999999999</v>
      </c>
      <c r="B14" s="205" t="s">
        <v>10</v>
      </c>
      <c r="C14" s="206">
        <v>94.596599999999995</v>
      </c>
      <c r="D14" s="195">
        <v>53.024999999999999</v>
      </c>
      <c r="E14" s="230">
        <f>IFERROR(D14/C14*100,0)</f>
        <v>56.053811659192831</v>
      </c>
      <c r="F14" s="230">
        <v>69.962699999999998</v>
      </c>
      <c r="G14" s="83">
        <f>IFERROR(D14-F14,"")</f>
        <v>-16.9377</v>
      </c>
      <c r="H14" s="308">
        <v>4350</v>
      </c>
      <c r="I14" s="230">
        <v>2495.1239999999998</v>
      </c>
      <c r="J14" s="308">
        <f>IFERROR(I14/H14*100,"")</f>
        <v>57.359172413793104</v>
      </c>
      <c r="K14" s="131">
        <v>2755.2750000000001</v>
      </c>
      <c r="L14" s="83">
        <f>IFERROR((I14-K14),"")</f>
        <v>-260.15100000000029</v>
      </c>
      <c r="M14" s="95">
        <f>IFERROR(IF(D14&gt;0,I14/D14*10,""),"")</f>
        <v>470.55615275813295</v>
      </c>
      <c r="N14" s="74">
        <f>IFERROR(IF(F14&gt;0,K14/F14*10,""),"")</f>
        <v>393.82056438645168</v>
      </c>
      <c r="O14" s="99">
        <f t="shared" si="1"/>
        <v>76.735588371681274</v>
      </c>
      <c r="P14" s="123" t="str">
        <f>IF(L14&gt;K14,"проверка","")</f>
        <v/>
      </c>
      <c r="Q14" s="54" t="s">
        <v>160</v>
      </c>
    </row>
    <row r="15" spans="1:18" s="1" customFormat="1" ht="15.75" x14ac:dyDescent="0.25">
      <c r="A15" s="101">
        <f t="shared" si="0"/>
        <v>47.066000000000003</v>
      </c>
      <c r="B15" s="205" t="s">
        <v>11</v>
      </c>
      <c r="C15" s="206">
        <v>111.7257</v>
      </c>
      <c r="D15" s="195">
        <v>47.066000000000003</v>
      </c>
      <c r="E15" s="230">
        <f>IFERROR(D15/C15*100,0)</f>
        <v>42.126386319351774</v>
      </c>
      <c r="F15" s="230">
        <v>73.73</v>
      </c>
      <c r="G15" s="83">
        <f>IFERROR(D15-F15,"")</f>
        <v>-26.664000000000001</v>
      </c>
      <c r="H15" s="308">
        <v>4000</v>
      </c>
      <c r="I15" s="230">
        <v>1989.9180000000001</v>
      </c>
      <c r="J15" s="308">
        <f>IFERROR(I15/H15*100,"")</f>
        <v>49.747950000000003</v>
      </c>
      <c r="K15" s="131">
        <v>2605.2839999999997</v>
      </c>
      <c r="L15" s="83">
        <f>IFERROR((I15-K15),"")</f>
        <v>-615.36599999999953</v>
      </c>
      <c r="M15" s="95">
        <f>IFERROR(IF(D15&gt;0,I15/D15*10,""),"")</f>
        <v>422.7930990523945</v>
      </c>
      <c r="N15" s="74">
        <f>IFERROR(IF(F15&gt;0,K15/F15*10,""),"")</f>
        <v>353.35467245354664</v>
      </c>
      <c r="O15" s="99">
        <f t="shared" si="1"/>
        <v>69.438426598847855</v>
      </c>
      <c r="P15" s="123" t="str">
        <f>IF(L15&gt;K15,"проверка","")</f>
        <v/>
      </c>
      <c r="Q15" s="54" t="s">
        <v>160</v>
      </c>
    </row>
    <row r="16" spans="1:18" s="1" customFormat="1" ht="15" hidden="1" customHeight="1" x14ac:dyDescent="0.25">
      <c r="A16" s="101" t="str">
        <f t="shared" si="0"/>
        <v>x</v>
      </c>
      <c r="B16" s="205" t="s">
        <v>58</v>
      </c>
      <c r="C16" s="206"/>
      <c r="D16" s="195">
        <v>0</v>
      </c>
      <c r="E16" s="230">
        <f>IFERROR(D16/C16*100,0)</f>
        <v>0</v>
      </c>
      <c r="F16" s="230">
        <v>0</v>
      </c>
      <c r="G16" s="83">
        <f>IFERROR(D16-F16,"")</f>
        <v>0</v>
      </c>
      <c r="H16" s="308"/>
      <c r="I16" s="230">
        <v>0</v>
      </c>
      <c r="J16" s="308" t="str">
        <f>IFERROR(I16/H16*100,"")</f>
        <v/>
      </c>
      <c r="K16" s="131">
        <v>0</v>
      </c>
      <c r="L16" s="83">
        <f>IFERROR((I16-K16),"")</f>
        <v>0</v>
      </c>
      <c r="M16" s="95" t="str">
        <f>IFERROR(IF(D16&gt;0,I16/D16*10,""),"")</f>
        <v/>
      </c>
      <c r="N16" s="74" t="str">
        <f>IFERROR(IF(F16&gt;0,K16/F16*10,""),"")</f>
        <v/>
      </c>
      <c r="O16" s="99" t="str">
        <f t="shared" si="1"/>
        <v/>
      </c>
      <c r="P16" s="123" t="str">
        <f>IF(L16&gt;K16,"проверка","")</f>
        <v/>
      </c>
      <c r="Q16" s="54" t="s">
        <v>160</v>
      </c>
    </row>
    <row r="17" spans="1:17" s="1" customFormat="1" ht="15.75" x14ac:dyDescent="0.25">
      <c r="A17" s="101">
        <f t="shared" si="0"/>
        <v>24.987399999999997</v>
      </c>
      <c r="B17" s="205" t="s">
        <v>12</v>
      </c>
      <c r="C17" s="206">
        <v>48.117199999999997</v>
      </c>
      <c r="D17" s="195">
        <v>24.987399999999997</v>
      </c>
      <c r="E17" s="230">
        <f>IFERROR(D17/C17*100,0)</f>
        <v>51.930286882861012</v>
      </c>
      <c r="F17" s="230">
        <v>29.875799999999998</v>
      </c>
      <c r="G17" s="83">
        <f>IFERROR(D17-F17,"")</f>
        <v>-4.8884000000000007</v>
      </c>
      <c r="H17" s="308">
        <v>1950</v>
      </c>
      <c r="I17" s="230">
        <v>988.98180000000002</v>
      </c>
      <c r="J17" s="308">
        <f>IFERROR(I17/H17*100,"")</f>
        <v>50.71701538461538</v>
      </c>
      <c r="K17" s="131">
        <v>1210.3932000000002</v>
      </c>
      <c r="L17" s="83">
        <f>IFERROR((I17-K17),"")</f>
        <v>-221.41140000000019</v>
      </c>
      <c r="M17" s="95">
        <f>IFERROR(IF(D17&gt;0,I17/D17*10,""),"")</f>
        <v>395.79219926843132</v>
      </c>
      <c r="N17" s="74">
        <f>IFERROR(IF(F17&gt;0,K17/F17*10,""),"")</f>
        <v>405.14168658245148</v>
      </c>
      <c r="O17" s="99">
        <f t="shared" si="1"/>
        <v>-9.3494873140201662</v>
      </c>
      <c r="P17" s="123" t="str">
        <f>IF(L17&gt;K17,"проверка","")</f>
        <v/>
      </c>
      <c r="Q17" s="54" t="s">
        <v>160</v>
      </c>
    </row>
    <row r="18" spans="1:17" s="1" customFormat="1" ht="15.75" x14ac:dyDescent="0.25">
      <c r="A18" s="101">
        <f t="shared" si="0"/>
        <v>3.8965800000000002</v>
      </c>
      <c r="B18" s="205" t="s">
        <v>13</v>
      </c>
      <c r="C18" s="206">
        <v>7.33</v>
      </c>
      <c r="D18" s="195">
        <v>3.8965800000000002</v>
      </c>
      <c r="E18" s="230">
        <f>IFERROR(D18/C18*100,0)</f>
        <v>53.159345156889493</v>
      </c>
      <c r="F18" s="230">
        <v>5.4529899999999998</v>
      </c>
      <c r="G18" s="83">
        <f>IFERROR(D18-F18,"")</f>
        <v>-1.5564099999999996</v>
      </c>
      <c r="H18" s="308">
        <v>274.89999999999998</v>
      </c>
      <c r="I18" s="230">
        <v>164.54436000000001</v>
      </c>
      <c r="J18" s="308">
        <f>IFERROR(I18/H18*100,"")</f>
        <v>59.856078574026924</v>
      </c>
      <c r="K18" s="131">
        <v>178.34598</v>
      </c>
      <c r="L18" s="83">
        <f>IFERROR((I18-K18),"")</f>
        <v>-13.801619999999986</v>
      </c>
      <c r="M18" s="95">
        <f>IFERROR(IF(D18&gt;0,I18/D18*10,""),"")</f>
        <v>422.27892151579078</v>
      </c>
      <c r="N18" s="74">
        <f>IFERROR(IF(F18&gt;0,K18/F18*10,""),"")</f>
        <v>327.06089686575626</v>
      </c>
      <c r="O18" s="99">
        <f t="shared" si="1"/>
        <v>95.218024650034522</v>
      </c>
      <c r="P18" s="123" t="str">
        <f>IF(L18&gt;K18,"проверка","")</f>
        <v/>
      </c>
      <c r="Q18" s="54" t="s">
        <v>160</v>
      </c>
    </row>
    <row r="19" spans="1:17" s="1" customFormat="1" ht="15" hidden="1" customHeight="1" x14ac:dyDescent="0.25">
      <c r="A19" s="101" t="str">
        <f t="shared" si="0"/>
        <v>x</v>
      </c>
      <c r="B19" s="205" t="s">
        <v>14</v>
      </c>
      <c r="C19" s="206"/>
      <c r="D19" s="195">
        <v>0</v>
      </c>
      <c r="E19" s="230">
        <f>IFERROR(D19/C19*100,0)</f>
        <v>0</v>
      </c>
      <c r="F19" s="230">
        <v>0</v>
      </c>
      <c r="G19" s="83">
        <f>IFERROR(D19-F19,"")</f>
        <v>0</v>
      </c>
      <c r="H19" s="308"/>
      <c r="I19" s="230">
        <v>0</v>
      </c>
      <c r="J19" s="308" t="str">
        <f>IFERROR(I19/H19*100,"")</f>
        <v/>
      </c>
      <c r="K19" s="131">
        <v>0</v>
      </c>
      <c r="L19" s="83">
        <f>IFERROR((I19-K19),"")</f>
        <v>0</v>
      </c>
      <c r="M19" s="95" t="str">
        <f>IFERROR(IF(D19&gt;0,I19/D19*10,""),"")</f>
        <v/>
      </c>
      <c r="N19" s="74" t="str">
        <f>IFERROR(IF(F19&gt;0,K19/F19*10,""),"")</f>
        <v/>
      </c>
      <c r="O19" s="99" t="str">
        <f t="shared" si="1"/>
        <v/>
      </c>
      <c r="P19" s="123" t="str">
        <f>IF(L19&gt;K19,"проверка","")</f>
        <v/>
      </c>
      <c r="Q19" s="54" t="s">
        <v>160</v>
      </c>
    </row>
    <row r="20" spans="1:17" s="1" customFormat="1" ht="15.75" x14ac:dyDescent="0.25">
      <c r="A20" s="101">
        <f t="shared" si="0"/>
        <v>54.436980000000005</v>
      </c>
      <c r="B20" s="205" t="s">
        <v>15</v>
      </c>
      <c r="C20" s="206">
        <v>104.86799999999999</v>
      </c>
      <c r="D20" s="195">
        <v>54.436980000000005</v>
      </c>
      <c r="E20" s="230">
        <f>IFERROR(D20/C20*100,0)</f>
        <v>51.910001144295691</v>
      </c>
      <c r="F20" s="230">
        <v>62.922999999999995</v>
      </c>
      <c r="G20" s="83">
        <f>IFERROR(D20-F20,"")</f>
        <v>-8.4860199999999892</v>
      </c>
      <c r="H20" s="308">
        <v>4221.8999999999996</v>
      </c>
      <c r="I20" s="230">
        <v>2302.5173999999997</v>
      </c>
      <c r="J20" s="308">
        <f>IFERROR(I20/H20*100,"")</f>
        <v>54.537468912101183</v>
      </c>
      <c r="K20" s="131">
        <v>2326.4924999999998</v>
      </c>
      <c r="L20" s="83">
        <f>IFERROR((I20-K20),"")</f>
        <v>-23.975100000000111</v>
      </c>
      <c r="M20" s="95">
        <f>IFERROR(IF(D20&gt;0,I20/D20*10,""),"")</f>
        <v>422.96934914464384</v>
      </c>
      <c r="N20" s="74">
        <f>IFERROR(IF(F20&gt;0,K20/F20*10,""),"")</f>
        <v>369.73642388315881</v>
      </c>
      <c r="O20" s="99">
        <f t="shared" si="1"/>
        <v>53.232925261485036</v>
      </c>
      <c r="P20" s="123" t="str">
        <f>IF(L20&gt;K20,"проверка","")</f>
        <v/>
      </c>
      <c r="Q20" s="54" t="s">
        <v>160</v>
      </c>
    </row>
    <row r="21" spans="1:17" s="1" customFormat="1" ht="15" hidden="1" customHeight="1" x14ac:dyDescent="0.25">
      <c r="A21" s="101" t="str">
        <f t="shared" si="0"/>
        <v>x</v>
      </c>
      <c r="B21" s="205" t="s">
        <v>16</v>
      </c>
      <c r="C21" s="206"/>
      <c r="D21" s="195">
        <v>0</v>
      </c>
      <c r="E21" s="230">
        <f>IFERROR(D21/C21*100,0)</f>
        <v>0</v>
      </c>
      <c r="F21" s="230">
        <v>0</v>
      </c>
      <c r="G21" s="83">
        <f>IFERROR(D21-F21,"")</f>
        <v>0</v>
      </c>
      <c r="H21" s="308"/>
      <c r="I21" s="230">
        <v>0</v>
      </c>
      <c r="J21" s="308" t="str">
        <f>IFERROR(I21/H21*100,"")</f>
        <v/>
      </c>
      <c r="K21" s="131">
        <v>0</v>
      </c>
      <c r="L21" s="83">
        <f>IFERROR((I21-K21),"")</f>
        <v>0</v>
      </c>
      <c r="M21" s="95" t="str">
        <f>IFERROR(IF(D21&gt;0,I21/D21*10,""),"")</f>
        <v/>
      </c>
      <c r="N21" s="74" t="str">
        <f>IFERROR(IF(F21&gt;0,K21/F21*10,""),"")</f>
        <v/>
      </c>
      <c r="O21" s="99" t="str">
        <f t="shared" si="1"/>
        <v/>
      </c>
      <c r="P21" s="123" t="str">
        <f>IF(L21&gt;K21,"проверка","")</f>
        <v/>
      </c>
      <c r="Q21" s="54" t="s">
        <v>160</v>
      </c>
    </row>
    <row r="22" spans="1:17" s="1" customFormat="1" ht="15.75" x14ac:dyDescent="0.25">
      <c r="A22" s="101">
        <f t="shared" si="0"/>
        <v>1.5150000000000001</v>
      </c>
      <c r="B22" s="205" t="s">
        <v>17</v>
      </c>
      <c r="C22" s="206">
        <v>3.9409999999999998</v>
      </c>
      <c r="D22" s="195">
        <v>1.5150000000000001</v>
      </c>
      <c r="E22" s="230">
        <f>IFERROR(D22/C22*100,0)</f>
        <v>38.442019791930989</v>
      </c>
      <c r="F22" s="230">
        <v>3.0300000000000002</v>
      </c>
      <c r="G22" s="83">
        <f>IFERROR(D22-F22,"")</f>
        <v>-1.5150000000000001</v>
      </c>
      <c r="H22" s="308">
        <v>161.5</v>
      </c>
      <c r="I22" s="230">
        <v>75.786000000000001</v>
      </c>
      <c r="J22" s="308">
        <f>IFERROR(I22/H22*100,"")</f>
        <v>46.926315789473684</v>
      </c>
      <c r="K22" s="131">
        <v>123.012</v>
      </c>
      <c r="L22" s="83">
        <f>IFERROR((I22-K22),"")</f>
        <v>-47.225999999999999</v>
      </c>
      <c r="M22" s="95">
        <f>IFERROR(IF(D22&gt;0,I22/D22*10,""),"")</f>
        <v>500.23762376237619</v>
      </c>
      <c r="N22" s="74">
        <f>IFERROR(IF(F22&gt;0,K22/F22*10,""),"")</f>
        <v>405.98019801980195</v>
      </c>
      <c r="O22" s="99">
        <f t="shared" si="1"/>
        <v>94.257425742574242</v>
      </c>
      <c r="P22" s="123" t="str">
        <f>IF(L22&gt;K22,"проверка","")</f>
        <v/>
      </c>
      <c r="Q22" s="54" t="s">
        <v>160</v>
      </c>
    </row>
    <row r="23" spans="1:17" s="1" customFormat="1" ht="15" hidden="1" customHeight="1" x14ac:dyDescent="0.25">
      <c r="A23" s="101" t="str">
        <f t="shared" si="0"/>
        <v>x</v>
      </c>
      <c r="B23" s="205" t="s">
        <v>18</v>
      </c>
      <c r="C23" s="206"/>
      <c r="D23" s="195">
        <v>0</v>
      </c>
      <c r="E23" s="230">
        <f>IFERROR(D23/C23*100,0)</f>
        <v>0</v>
      </c>
      <c r="F23" s="230">
        <v>0</v>
      </c>
      <c r="G23" s="83">
        <f>IFERROR(D23-F23,"")</f>
        <v>0</v>
      </c>
      <c r="H23" s="308"/>
      <c r="I23" s="230">
        <v>0</v>
      </c>
      <c r="J23" s="308" t="str">
        <f>IFERROR(I23/H23*100,"")</f>
        <v/>
      </c>
      <c r="K23" s="131">
        <v>0</v>
      </c>
      <c r="L23" s="83">
        <f>IFERROR((I23-K23),"")</f>
        <v>0</v>
      </c>
      <c r="M23" s="95" t="str">
        <f>IFERROR(IF(D23&gt;0,I23/D23*10,""),"")</f>
        <v/>
      </c>
      <c r="N23" s="74" t="str">
        <f>IFERROR(IF(F23&gt;0,K23/F23*10,""),"")</f>
        <v/>
      </c>
      <c r="O23" s="99" t="str">
        <f t="shared" si="1"/>
        <v/>
      </c>
      <c r="P23" s="123" t="str">
        <f>IF(L23&gt;K23,"проверка","")</f>
        <v/>
      </c>
      <c r="Q23" s="54" t="s">
        <v>160</v>
      </c>
    </row>
    <row r="24" spans="1:17" s="1" customFormat="1" ht="15" hidden="1" customHeight="1" x14ac:dyDescent="0.25">
      <c r="A24" s="101" t="e">
        <f t="shared" si="0"/>
        <v>#VALUE!</v>
      </c>
      <c r="B24" s="205" t="s">
        <v>152</v>
      </c>
      <c r="C24" s="206"/>
      <c r="D24" s="195" t="e">
        <v>#VALUE!</v>
      </c>
      <c r="E24" s="230">
        <f>IFERROR(D24/C24*100,0)</f>
        <v>0</v>
      </c>
      <c r="F24" s="230" t="e">
        <v>#VALUE!</v>
      </c>
      <c r="G24" s="83" t="str">
        <f>IFERROR(D24-F24,"")</f>
        <v/>
      </c>
      <c r="H24" s="308"/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IFERROR((I24-K24),"")</f>
        <v/>
      </c>
      <c r="M24" s="95" t="str">
        <f>IFERROR(IF(D24&gt;0,I24/D24*10,""),"")</f>
        <v/>
      </c>
      <c r="N24" s="74" t="str">
        <f>IFERROR(IF(F24&gt;0,K24/F24*10,""),"")</f>
        <v/>
      </c>
      <c r="O24" s="99" t="str">
        <f t="shared" si="1"/>
        <v/>
      </c>
      <c r="P24" s="123" t="e">
        <f>IF(L24&gt;K24,"проверка","")</f>
        <v>#VALUE!</v>
      </c>
      <c r="Q24" s="54" t="s">
        <v>160</v>
      </c>
    </row>
    <row r="25" spans="1:17" s="13" customFormat="1" ht="15.75" hidden="1" customHeight="1" x14ac:dyDescent="0.25">
      <c r="A25" s="101" t="str">
        <f t="shared" si="0"/>
        <v>x</v>
      </c>
      <c r="B25" s="203" t="s">
        <v>19</v>
      </c>
      <c r="C25" s="204">
        <v>2.0000000000000001E-4</v>
      </c>
      <c r="D25" s="194">
        <v>0</v>
      </c>
      <c r="E25" s="236">
        <f>IFERROR(D25/C25*100,0)</f>
        <v>0</v>
      </c>
      <c r="F25" s="231">
        <v>0</v>
      </c>
      <c r="G25" s="82">
        <f>D25-F25</f>
        <v>0</v>
      </c>
      <c r="H25" s="307">
        <v>0</v>
      </c>
      <c r="I25" s="236">
        <v>0</v>
      </c>
      <c r="J25" s="351" t="str">
        <f>IFERROR(I25/H25*100,"")</f>
        <v/>
      </c>
      <c r="K25" s="229">
        <v>0</v>
      </c>
      <c r="L25" s="82">
        <f>IFERROR((I25-K25),"")</f>
        <v>0</v>
      </c>
      <c r="M25" s="94" t="str">
        <f>IFERROR(IF(D25&gt;0,I25/D25*10,""),"")</f>
        <v/>
      </c>
      <c r="N25" s="73" t="str">
        <f>IF(F25&gt;0,K25/F25*10,"")</f>
        <v/>
      </c>
      <c r="O25" s="99" t="str">
        <f t="shared" si="1"/>
        <v/>
      </c>
      <c r="P25" s="123" t="str">
        <f>IF(L25&gt;K25,"проверка","")</f>
        <v/>
      </c>
      <c r="Q25" s="54" t="s">
        <v>160</v>
      </c>
    </row>
    <row r="26" spans="1:17" s="1" customFormat="1" ht="15" hidden="1" customHeight="1" x14ac:dyDescent="0.25">
      <c r="A26" s="101" t="str">
        <f t="shared" si="0"/>
        <v>x</v>
      </c>
      <c r="B26" s="205" t="s">
        <v>137</v>
      </c>
      <c r="C26" s="206"/>
      <c r="D26" s="195">
        <v>0</v>
      </c>
      <c r="E26" s="230">
        <f>IFERROR(D26/C26*100,0)</f>
        <v>0</v>
      </c>
      <c r="F26" s="230">
        <v>0</v>
      </c>
      <c r="G26" s="84">
        <f>IFERROR(D26-F26,"")</f>
        <v>0</v>
      </c>
      <c r="H26" s="309"/>
      <c r="I26" s="230">
        <v>0</v>
      </c>
      <c r="J26" s="308" t="str">
        <f>IFERROR(I26/H26*100,"")</f>
        <v/>
      </c>
      <c r="K26" s="131">
        <v>0</v>
      </c>
      <c r="L26" s="84">
        <f>IFERROR((I26-K26),"")</f>
        <v>0</v>
      </c>
      <c r="M26" s="95" t="str">
        <f>IFERROR(IF(D26&gt;0,I26/D26*10,""),"")</f>
        <v/>
      </c>
      <c r="N26" s="75" t="str">
        <f>IFERROR(IF(F26&gt;0,K26/F26*10,""),"")</f>
        <v/>
      </c>
      <c r="O26" s="98" t="str">
        <f t="shared" si="1"/>
        <v/>
      </c>
      <c r="P26" s="123" t="str">
        <f>IF(L26&gt;K26,"проверка","")</f>
        <v/>
      </c>
      <c r="Q26" s="54" t="s">
        <v>160</v>
      </c>
    </row>
    <row r="27" spans="1:17" s="1" customFormat="1" ht="15" hidden="1" customHeight="1" x14ac:dyDescent="0.25">
      <c r="A27" s="101" t="str">
        <f t="shared" si="0"/>
        <v>x</v>
      </c>
      <c r="B27" s="205" t="s">
        <v>20</v>
      </c>
      <c r="C27" s="206"/>
      <c r="D27" s="195">
        <v>0</v>
      </c>
      <c r="E27" s="230">
        <f>IFERROR(D27/C27*100,0)</f>
        <v>0</v>
      </c>
      <c r="F27" s="230">
        <v>0</v>
      </c>
      <c r="G27" s="84">
        <f>IFERROR(D27-F27,"")</f>
        <v>0</v>
      </c>
      <c r="H27" s="309"/>
      <c r="I27" s="230">
        <v>0</v>
      </c>
      <c r="J27" s="308" t="str">
        <f>IFERROR(I27/H27*100,"")</f>
        <v/>
      </c>
      <c r="K27" s="131">
        <v>0</v>
      </c>
      <c r="L27" s="84">
        <f>IFERROR((I27-K27),"")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 t="str">
        <f t="shared" si="1"/>
        <v/>
      </c>
      <c r="P27" s="123" t="str">
        <f>IF(L27&gt;K27,"проверка","")</f>
        <v/>
      </c>
      <c r="Q27" s="54" t="s">
        <v>161</v>
      </c>
    </row>
    <row r="28" spans="1:17" s="1" customFormat="1" ht="15" hidden="1" customHeight="1" x14ac:dyDescent="0.25">
      <c r="A28" s="101" t="str">
        <f t="shared" si="0"/>
        <v>x</v>
      </c>
      <c r="B28" s="205" t="s">
        <v>21</v>
      </c>
      <c r="C28" s="206"/>
      <c r="D28" s="195">
        <v>0</v>
      </c>
      <c r="E28" s="230">
        <f>IFERROR(D28/C28*100,0)</f>
        <v>0</v>
      </c>
      <c r="F28" s="230">
        <v>0</v>
      </c>
      <c r="G28" s="84">
        <f>IFERROR(D28-F28,"")</f>
        <v>0</v>
      </c>
      <c r="H28" s="309"/>
      <c r="I28" s="230">
        <v>0</v>
      </c>
      <c r="J28" s="308" t="str">
        <f>IFERROR(I28/H28*100,"")</f>
        <v/>
      </c>
      <c r="K28" s="131">
        <v>0</v>
      </c>
      <c r="L28" s="84">
        <f>IFERROR((I28-K28),"")</f>
        <v>0</v>
      </c>
      <c r="M28" s="95" t="str">
        <f>IFERROR(IF(D28&gt;0,I28/D28*10,""),"")</f>
        <v/>
      </c>
      <c r="N28" s="75" t="str">
        <f>IFERROR(IF(F28&gt;0,K28/F28*10,""),"")</f>
        <v/>
      </c>
      <c r="O28" s="141" t="str">
        <f t="shared" si="1"/>
        <v/>
      </c>
      <c r="P28" s="123" t="str">
        <f>IF(L28&gt;K28,"проверка","")</f>
        <v/>
      </c>
      <c r="Q28" s="54" t="s">
        <v>161</v>
      </c>
    </row>
    <row r="29" spans="1:17" s="1" customFormat="1" ht="15" hidden="1" customHeight="1" x14ac:dyDescent="0.25">
      <c r="A29" s="101" t="e">
        <f t="shared" si="0"/>
        <v>#VALUE!</v>
      </c>
      <c r="B29" s="205" t="s">
        <v>136</v>
      </c>
      <c r="C29" s="206"/>
      <c r="D29" s="195" t="e">
        <v>#VALUE!</v>
      </c>
      <c r="E29" s="230">
        <f>IFERROR(D29/C29*100,0)</f>
        <v>0</v>
      </c>
      <c r="F29" s="230" t="e">
        <v>#VALUE!</v>
      </c>
      <c r="G29" s="84" t="str">
        <f>IFERROR(D29-F29,"")</f>
        <v/>
      </c>
      <c r="H29" s="309"/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IFERROR((I29-K29),"")</f>
        <v/>
      </c>
      <c r="M29" s="95" t="str">
        <f>IFERROR(IF(D29&gt;0,I29/D29*10,""),"")</f>
        <v/>
      </c>
      <c r="N29" s="75" t="str">
        <f>IFERROR(IF(F29&gt;0,K29/F29*10,""),"")</f>
        <v/>
      </c>
      <c r="O29" s="141" t="str">
        <f t="shared" si="1"/>
        <v/>
      </c>
      <c r="P29" s="123" t="e">
        <f>IF(L29&gt;K29,"проверка","")</f>
        <v>#VALUE!</v>
      </c>
      <c r="Q29" s="54" t="s">
        <v>160</v>
      </c>
    </row>
    <row r="30" spans="1:17" s="1" customFormat="1" ht="15" hidden="1" customHeight="1" x14ac:dyDescent="0.25">
      <c r="A30" s="101" t="str">
        <f t="shared" si="0"/>
        <v>x</v>
      </c>
      <c r="B30" s="205" t="s">
        <v>22</v>
      </c>
      <c r="C30" s="206"/>
      <c r="D30" s="195">
        <v>0</v>
      </c>
      <c r="E30" s="230">
        <f>IFERROR(D30/C30*100,0)</f>
        <v>0</v>
      </c>
      <c r="F30" s="230">
        <v>0</v>
      </c>
      <c r="G30" s="83">
        <f>IFERROR(D30-F30,"")</f>
        <v>0</v>
      </c>
      <c r="H30" s="308"/>
      <c r="I30" s="230">
        <v>0</v>
      </c>
      <c r="J30" s="308" t="str">
        <f>IFERROR(I30/H30*100,"")</f>
        <v/>
      </c>
      <c r="K30" s="131">
        <v>0</v>
      </c>
      <c r="L30" s="83">
        <f>IFERROR((I30-K30),"")</f>
        <v>0</v>
      </c>
      <c r="M30" s="95" t="str">
        <f>IFERROR(IF(D30&gt;0,I30/D30*10,""),"")</f>
        <v/>
      </c>
      <c r="N30" s="74" t="str">
        <f>IFERROR(IF(F30&gt;0,K30/F30*10,""),"")</f>
        <v/>
      </c>
      <c r="O30" s="141" t="str">
        <f t="shared" si="1"/>
        <v/>
      </c>
      <c r="P30" s="123" t="str">
        <f>IF(L30&gt;K30,"проверка","")</f>
        <v/>
      </c>
      <c r="Q30" s="54" t="s">
        <v>160</v>
      </c>
    </row>
    <row r="31" spans="1:17" s="1" customFormat="1" ht="15" hidden="1" customHeight="1" x14ac:dyDescent="0.25">
      <c r="A31" s="101" t="str">
        <f t="shared" si="0"/>
        <v>x</v>
      </c>
      <c r="B31" s="205" t="s">
        <v>83</v>
      </c>
      <c r="C31" s="206"/>
      <c r="D31" s="195">
        <v>0</v>
      </c>
      <c r="E31" s="230">
        <f>IFERROR(D31/C31*100,0)</f>
        <v>0</v>
      </c>
      <c r="F31" s="230">
        <v>0</v>
      </c>
      <c r="G31" s="84">
        <f>IFERROR(D31-F31,"")</f>
        <v>0</v>
      </c>
      <c r="H31" s="309"/>
      <c r="I31" s="230">
        <v>0</v>
      </c>
      <c r="J31" s="308" t="str">
        <f>IFERROR(I31/H31*100,"")</f>
        <v/>
      </c>
      <c r="K31" s="131">
        <v>0</v>
      </c>
      <c r="L31" s="84">
        <f>IFERROR((I31-K31),"")</f>
        <v>0</v>
      </c>
      <c r="M31" s="95" t="str">
        <f>IFERROR(IF(D31&gt;0,I31/D31*10,""),"")</f>
        <v/>
      </c>
      <c r="N31" s="75" t="str">
        <f>IFERROR(IF(F31&gt;0,K31/F31*10,""),"")</f>
        <v/>
      </c>
      <c r="O31" s="99" t="str">
        <f t="shared" si="1"/>
        <v/>
      </c>
      <c r="P31" s="123" t="str">
        <f>IF(L31&gt;K31,"проверка","")</f>
        <v/>
      </c>
      <c r="Q31" s="54" t="s">
        <v>160</v>
      </c>
    </row>
    <row r="32" spans="1:17" s="1" customFormat="1" ht="15" hidden="1" customHeight="1" x14ac:dyDescent="0.25">
      <c r="A32" s="101" t="str">
        <f t="shared" si="0"/>
        <v>x</v>
      </c>
      <c r="B32" s="205" t="s">
        <v>23</v>
      </c>
      <c r="C32" s="206"/>
      <c r="D32" s="195">
        <v>0</v>
      </c>
      <c r="E32" s="230">
        <f>IFERROR(D32/C32*100,0)</f>
        <v>0</v>
      </c>
      <c r="F32" s="230">
        <v>0</v>
      </c>
      <c r="G32" s="83">
        <f>IFERROR(D32-F32,"")</f>
        <v>0</v>
      </c>
      <c r="H32" s="308"/>
      <c r="I32" s="230">
        <v>0</v>
      </c>
      <c r="J32" s="308" t="str">
        <f>IFERROR(I32/H32*100,"")</f>
        <v/>
      </c>
      <c r="K32" s="131">
        <v>0</v>
      </c>
      <c r="L32" s="83">
        <f>IFERROR((I32-K32),"")</f>
        <v>0</v>
      </c>
      <c r="M32" s="95" t="str">
        <f>IFERROR(IF(D32&gt;0,I32/D32*10,""),"")</f>
        <v/>
      </c>
      <c r="N32" s="74" t="str">
        <f>IFERROR(IF(F32&gt;0,K32/F32*10,""),"")</f>
        <v/>
      </c>
      <c r="O32" s="141" t="str">
        <f t="shared" si="1"/>
        <v/>
      </c>
      <c r="P32" s="123" t="str">
        <f>IF(L32&gt;K32,"проверка","")</f>
        <v/>
      </c>
      <c r="Q32" s="54" t="s">
        <v>160</v>
      </c>
    </row>
    <row r="33" spans="1:17" s="1" customFormat="1" ht="15" hidden="1" customHeight="1" x14ac:dyDescent="0.25">
      <c r="A33" s="101" t="str">
        <f t="shared" si="0"/>
        <v>x</v>
      </c>
      <c r="B33" s="205" t="s">
        <v>24</v>
      </c>
      <c r="C33" s="206"/>
      <c r="D33" s="195">
        <v>0</v>
      </c>
      <c r="E33" s="230">
        <f>IFERROR(D33/C33*100,0)</f>
        <v>0</v>
      </c>
      <c r="F33" s="230">
        <v>0</v>
      </c>
      <c r="G33" s="84">
        <f>IFERROR(D33-F33,"")</f>
        <v>0</v>
      </c>
      <c r="H33" s="309"/>
      <c r="I33" s="230">
        <v>0</v>
      </c>
      <c r="J33" s="308" t="str">
        <f>IFERROR(I33/H33*100,"")</f>
        <v/>
      </c>
      <c r="K33" s="131">
        <v>0</v>
      </c>
      <c r="L33" s="84">
        <f>IFERROR((I33-K33),"")</f>
        <v>0</v>
      </c>
      <c r="M33" s="95" t="str">
        <f>IFERROR(IF(D33&gt;0,I33/D33*10,""),"")</f>
        <v/>
      </c>
      <c r="N33" s="75" t="str">
        <f>IFERROR(IF(F33&gt;0,K33/F33*10,""),"")</f>
        <v/>
      </c>
      <c r="O33" s="99" t="str">
        <f t="shared" si="1"/>
        <v/>
      </c>
      <c r="P33" s="123" t="str">
        <f>IF(L33&gt;K33,"проверка","")</f>
        <v/>
      </c>
      <c r="Q33" s="54" t="s">
        <v>160</v>
      </c>
    </row>
    <row r="34" spans="1:17" s="1" customFormat="1" ht="15" hidden="1" customHeight="1" x14ac:dyDescent="0.25">
      <c r="A34" s="101" t="str">
        <f t="shared" si="0"/>
        <v>x</v>
      </c>
      <c r="B34" s="205" t="s">
        <v>25</v>
      </c>
      <c r="C34" s="206"/>
      <c r="D34" s="195">
        <v>0</v>
      </c>
      <c r="E34" s="230">
        <f>IFERROR(D34/C34*100,0)</f>
        <v>0</v>
      </c>
      <c r="F34" s="230">
        <v>0</v>
      </c>
      <c r="G34" s="84">
        <f>IFERROR(D34-F34,"")</f>
        <v>0</v>
      </c>
      <c r="H34" s="309"/>
      <c r="I34" s="230">
        <v>0</v>
      </c>
      <c r="J34" s="308" t="str">
        <f>IFERROR(I34/H34*100,"")</f>
        <v/>
      </c>
      <c r="K34" s="131">
        <v>0</v>
      </c>
      <c r="L34" s="84">
        <f>IFERROR((I34-K34),"")</f>
        <v>0</v>
      </c>
      <c r="M34" s="95" t="str">
        <f>IFERROR(IF(D34&gt;0,I34/D34*10,""),"")</f>
        <v/>
      </c>
      <c r="N34" s="75" t="str">
        <f>IFERROR(IF(F34&gt;0,K34/F34*10,""),"")</f>
        <v/>
      </c>
      <c r="O34" s="141" t="str">
        <f t="shared" si="1"/>
        <v/>
      </c>
      <c r="P34" s="123" t="str">
        <f>IF(L34&gt;K34,"проверка","")</f>
        <v/>
      </c>
      <c r="Q34" s="54" t="s">
        <v>160</v>
      </c>
    </row>
    <row r="35" spans="1:17" s="1" customFormat="1" ht="15" hidden="1" customHeight="1" x14ac:dyDescent="0.25">
      <c r="A35" s="101" t="str">
        <f t="shared" si="0"/>
        <v>x</v>
      </c>
      <c r="B35" s="205" t="s">
        <v>26</v>
      </c>
      <c r="C35" s="206">
        <v>2.0000000000000001E-4</v>
      </c>
      <c r="D35" s="195">
        <v>0</v>
      </c>
      <c r="E35" s="230">
        <f>IFERROR(D35/C35*100,0)</f>
        <v>0</v>
      </c>
      <c r="F35" s="230">
        <v>0</v>
      </c>
      <c r="G35" s="83">
        <f>IFERROR(D35-F35,"")</f>
        <v>0</v>
      </c>
      <c r="H35" s="308"/>
      <c r="I35" s="230">
        <v>0</v>
      </c>
      <c r="J35" s="308" t="str">
        <f>IFERROR(I35/H35*100,"")</f>
        <v/>
      </c>
      <c r="K35" s="131">
        <v>0</v>
      </c>
      <c r="L35" s="83">
        <f>IFERROR((I35-K35),"")</f>
        <v>0</v>
      </c>
      <c r="M35" s="95" t="str">
        <f>IFERROR(IF(D35&gt;0,I35/D35*10,""),"")</f>
        <v/>
      </c>
      <c r="N35" s="74" t="str">
        <f>IFERROR(IF(F35&gt;0,K35/F35*10,""),"")</f>
        <v/>
      </c>
      <c r="O35" s="141" t="str">
        <f t="shared" si="1"/>
        <v/>
      </c>
      <c r="P35" s="123" t="str">
        <f>IF(L35&gt;K35,"проверка","")</f>
        <v/>
      </c>
      <c r="Q35" s="54" t="s">
        <v>160</v>
      </c>
    </row>
    <row r="36" spans="1:17" s="13" customFormat="1" ht="15.75" x14ac:dyDescent="0.25">
      <c r="A36" s="101">
        <f t="shared" si="0"/>
        <v>141.57978</v>
      </c>
      <c r="B36" s="203" t="s">
        <v>59</v>
      </c>
      <c r="C36" s="204">
        <v>206.36908629999999</v>
      </c>
      <c r="D36" s="194">
        <v>141.57978</v>
      </c>
      <c r="E36" s="236">
        <f>IFERROR(D36/C36*100,0)</f>
        <v>68.605130031047679</v>
      </c>
      <c r="F36" s="130">
        <v>133.81590999999997</v>
      </c>
      <c r="G36" s="82">
        <f>IFERROR(D36-F36,"")</f>
        <v>7.7638700000000256</v>
      </c>
      <c r="H36" s="307">
        <v>9328.1</v>
      </c>
      <c r="I36" s="236">
        <v>7574.5342799999999</v>
      </c>
      <c r="J36" s="351">
        <f>IFERROR(I36/H36*100,"")</f>
        <v>81.201255132342055</v>
      </c>
      <c r="K36" s="229">
        <v>6594.8365199999998</v>
      </c>
      <c r="L36" s="82">
        <f>IFERROR((I36-K36),"")</f>
        <v>979.69776000000002</v>
      </c>
      <c r="M36" s="94">
        <f>IFERROR(IF(D36&gt;0,I36/D36*10,""),"")</f>
        <v>535.00113363645573</v>
      </c>
      <c r="N36" s="73">
        <f>IFERROR(IF(F36&gt;0,K36/F36*10,""),"")</f>
        <v>492.82903056893616</v>
      </c>
      <c r="O36" s="99">
        <f t="shared" si="1"/>
        <v>42.172103067519572</v>
      </c>
      <c r="P36" s="123" t="str">
        <f>IF(L36&gt;K36,"проверка","")</f>
        <v/>
      </c>
      <c r="Q36" s="54" t="s">
        <v>160</v>
      </c>
    </row>
    <row r="37" spans="1:17" s="17" customFormat="1" ht="15" hidden="1" customHeight="1" x14ac:dyDescent="0.25">
      <c r="A37" s="101" t="str">
        <f t="shared" si="0"/>
        <v>x</v>
      </c>
      <c r="B37" s="205" t="s">
        <v>84</v>
      </c>
      <c r="C37" s="206"/>
      <c r="D37" s="195">
        <v>0</v>
      </c>
      <c r="E37" s="230">
        <f>IFERROR(D37/C37*100,0)</f>
        <v>0</v>
      </c>
      <c r="F37" s="230">
        <v>0</v>
      </c>
      <c r="G37" s="84">
        <f>IFERROR(D37-F37,"")</f>
        <v>0</v>
      </c>
      <c r="H37" s="309"/>
      <c r="I37" s="230">
        <v>0</v>
      </c>
      <c r="J37" s="308" t="str">
        <f>IFERROR(I37/H37*100,"")</f>
        <v/>
      </c>
      <c r="K37" s="131">
        <v>0</v>
      </c>
      <c r="L37" s="84">
        <f>IFERROR((I37-K37),"")</f>
        <v>0</v>
      </c>
      <c r="M37" s="95" t="str">
        <f>IFERROR(IF(D37&gt;0,I37/D37*10,""),"")</f>
        <v/>
      </c>
      <c r="N37" s="75" t="str">
        <f>IFERROR(IF(F37&gt;0,K37/F37*10,""),"")</f>
        <v/>
      </c>
      <c r="O37" s="98" t="str">
        <f t="shared" si="1"/>
        <v/>
      </c>
      <c r="P37" s="123" t="str">
        <f>IF(L37&gt;K37,"проверка","")</f>
        <v/>
      </c>
      <c r="Q37" s="54" t="s">
        <v>160</v>
      </c>
    </row>
    <row r="38" spans="1:17" s="1" customFormat="1" ht="15" hidden="1" customHeight="1" x14ac:dyDescent="0.25">
      <c r="A38" s="101" t="str">
        <f t="shared" si="0"/>
        <v>x</v>
      </c>
      <c r="B38" s="205" t="s">
        <v>85</v>
      </c>
      <c r="C38" s="206"/>
      <c r="D38" s="195">
        <v>0</v>
      </c>
      <c r="E38" s="230">
        <f>IFERROR(D38/C38*100,0)</f>
        <v>0</v>
      </c>
      <c r="F38" s="230">
        <v>0</v>
      </c>
      <c r="G38" s="84">
        <f>IFERROR(D38-F38,"")</f>
        <v>0</v>
      </c>
      <c r="H38" s="309"/>
      <c r="I38" s="230">
        <v>0</v>
      </c>
      <c r="J38" s="308" t="str">
        <f>IFERROR(I38/H38*100,"")</f>
        <v/>
      </c>
      <c r="K38" s="131">
        <v>0</v>
      </c>
      <c r="L38" s="84">
        <f>IFERROR((I38-K38),"")</f>
        <v>0</v>
      </c>
      <c r="M38" s="95" t="str">
        <f>IFERROR(IF(D38&gt;0,I38/D38*10,""),"")</f>
        <v/>
      </c>
      <c r="N38" s="75" t="str">
        <f>IFERROR(IF(F38&gt;0,K38/F38*10,""),"")</f>
        <v/>
      </c>
      <c r="O38" s="141" t="str">
        <f t="shared" si="1"/>
        <v/>
      </c>
      <c r="P38" s="123" t="str">
        <f>IF(L38&gt;K38,"проверка","")</f>
        <v/>
      </c>
      <c r="Q38" s="54" t="s">
        <v>160</v>
      </c>
    </row>
    <row r="39" spans="1:17" s="3" customFormat="1" ht="15" hidden="1" customHeight="1" x14ac:dyDescent="0.25">
      <c r="A39" s="101" t="str">
        <f t="shared" si="0"/>
        <v>x</v>
      </c>
      <c r="B39" s="207" t="s">
        <v>63</v>
      </c>
      <c r="C39" s="206"/>
      <c r="D39" s="195">
        <v>0</v>
      </c>
      <c r="E39" s="230">
        <f>IFERROR(D39/C39*100,0)</f>
        <v>0</v>
      </c>
      <c r="F39" s="230">
        <v>0</v>
      </c>
      <c r="G39" s="85">
        <f>IFERROR(D39-F39,"")</f>
        <v>0</v>
      </c>
      <c r="H39" s="310"/>
      <c r="I39" s="230">
        <v>0</v>
      </c>
      <c r="J39" s="308" t="str">
        <f>IFERROR(I39/H39*100,"")</f>
        <v/>
      </c>
      <c r="K39" s="131">
        <v>0</v>
      </c>
      <c r="L39" s="85">
        <f>IFERROR((I39-K39),"")</f>
        <v>0</v>
      </c>
      <c r="M39" s="96" t="str">
        <f>IFERROR(IF(D39&gt;0,I39/D39*10,""),"")</f>
        <v/>
      </c>
      <c r="N39" s="75" t="str">
        <f>IFERROR(IF(F39&gt;0,K39/F39*10,""),"")</f>
        <v/>
      </c>
      <c r="O39" s="141" t="str">
        <f t="shared" si="1"/>
        <v/>
      </c>
      <c r="P39" s="123" t="str">
        <f>IF(L39&gt;K39,"проверка","")</f>
        <v/>
      </c>
      <c r="Q39" s="54" t="s">
        <v>160</v>
      </c>
    </row>
    <row r="40" spans="1:17" s="1" customFormat="1" ht="15.75" x14ac:dyDescent="0.25">
      <c r="A40" s="101">
        <f t="shared" si="0"/>
        <v>131.40099999999998</v>
      </c>
      <c r="B40" s="205" t="s">
        <v>27</v>
      </c>
      <c r="C40" s="206">
        <v>188.13071629999999</v>
      </c>
      <c r="D40" s="195">
        <v>131.40099999999998</v>
      </c>
      <c r="E40" s="230">
        <f>IFERROR(D40/C40*100,0)</f>
        <v>69.84558533783671</v>
      </c>
      <c r="F40" s="230">
        <v>122.81599999999999</v>
      </c>
      <c r="G40" s="84">
        <f>IFERROR(D40-F40,"")</f>
        <v>8.5849999999999937</v>
      </c>
      <c r="H40" s="309">
        <v>8585.1</v>
      </c>
      <c r="I40" s="230">
        <v>7086.2460000000001</v>
      </c>
      <c r="J40" s="308">
        <f>IFERROR(I40/H40*100,"")</f>
        <v>82.541216759268963</v>
      </c>
      <c r="K40" s="131">
        <v>6079.098</v>
      </c>
      <c r="L40" s="84">
        <f>IFERROR((I40-K40),"")</f>
        <v>1007.1480000000001</v>
      </c>
      <c r="M40" s="95">
        <f>IFERROR(IF(D40&gt;0,I40/D40*10,""),"")</f>
        <v>539.28402371367042</v>
      </c>
      <c r="N40" s="75">
        <f>IFERROR(IF(F40&gt;0,K40/F40*10,""),"")</f>
        <v>494.97606175091198</v>
      </c>
      <c r="O40" s="141">
        <f t="shared" si="1"/>
        <v>44.307961962758441</v>
      </c>
      <c r="P40" s="123" t="str">
        <f>IF(L40&gt;K40,"проверка","")</f>
        <v/>
      </c>
      <c r="Q40" s="54" t="s">
        <v>160</v>
      </c>
    </row>
    <row r="41" spans="1:17" s="1" customFormat="1" ht="15" hidden="1" customHeight="1" x14ac:dyDescent="0.25">
      <c r="A41" s="101" t="str">
        <f t="shared" si="0"/>
        <v>x</v>
      </c>
      <c r="B41" s="205" t="s">
        <v>28</v>
      </c>
      <c r="C41" s="206"/>
      <c r="D41" s="195">
        <v>0</v>
      </c>
      <c r="E41" s="230">
        <f>IFERROR(D41/C41*100,0)</f>
        <v>0</v>
      </c>
      <c r="F41" s="230">
        <v>0</v>
      </c>
      <c r="G41" s="83">
        <f>IFERROR(D41-F41,"")</f>
        <v>0</v>
      </c>
      <c r="H41" s="308"/>
      <c r="I41" s="230">
        <v>0</v>
      </c>
      <c r="J41" s="308" t="str">
        <f>IFERROR(I41/H41*100,"")</f>
        <v/>
      </c>
      <c r="K41" s="131">
        <v>0</v>
      </c>
      <c r="L41" s="83">
        <f>IFERROR((I41-K41),"")</f>
        <v>0</v>
      </c>
      <c r="M41" s="95" t="str">
        <f>IFERROR(IF(D41&gt;0,I41/D41*10,""),"")</f>
        <v/>
      </c>
      <c r="N41" s="74" t="str">
        <f>IFERROR(IF(F41&gt;0,K41/F41*10,""),"")</f>
        <v/>
      </c>
      <c r="O41" s="141" t="str">
        <f t="shared" si="1"/>
        <v/>
      </c>
      <c r="P41" s="123" t="str">
        <f>IF(L41&gt;K41,"проверка","")</f>
        <v/>
      </c>
      <c r="Q41" s="54" t="s">
        <v>160</v>
      </c>
    </row>
    <row r="42" spans="1:17" s="1" customFormat="1" ht="15.75" hidden="1" x14ac:dyDescent="0.25">
      <c r="A42" s="101" t="str">
        <f t="shared" si="0"/>
        <v>x</v>
      </c>
      <c r="B42" s="205" t="s">
        <v>29</v>
      </c>
      <c r="C42" s="220">
        <v>1.6279999999999999</v>
      </c>
      <c r="D42" s="195">
        <v>0</v>
      </c>
      <c r="E42" s="230">
        <f>IFERROR(D42/C42*100,0)</f>
        <v>0</v>
      </c>
      <c r="F42" s="230">
        <v>1.5655000000000001</v>
      </c>
      <c r="G42" s="83">
        <f>IFERROR(D42-F42,"")</f>
        <v>-1.5655000000000001</v>
      </c>
      <c r="H42" s="308">
        <v>45</v>
      </c>
      <c r="I42" s="230">
        <v>0</v>
      </c>
      <c r="J42" s="308">
        <f>IFERROR(I42/H42*100,"")</f>
        <v>0</v>
      </c>
      <c r="K42" s="131">
        <v>59.364000000000004</v>
      </c>
      <c r="L42" s="83">
        <f>IFERROR((I42-K42),"")</f>
        <v>-59.364000000000004</v>
      </c>
      <c r="M42" s="95" t="str">
        <f>IFERROR(IF(D42&gt;0,I42/D42*10,""),"")</f>
        <v/>
      </c>
      <c r="N42" s="75">
        <f>IFERROR(IF(F42&gt;0,K42/F42*10,""),"")</f>
        <v>379.20153305653145</v>
      </c>
      <c r="O42" s="99" t="str">
        <f t="shared" si="1"/>
        <v/>
      </c>
      <c r="P42" s="123" t="str">
        <f>IF(L42&gt;K42,"проверка","")</f>
        <v/>
      </c>
      <c r="Q42" s="54" t="s">
        <v>160</v>
      </c>
    </row>
    <row r="43" spans="1:17" s="1" customFormat="1" ht="15.75" x14ac:dyDescent="0.25">
      <c r="A43" s="101">
        <f t="shared" si="0"/>
        <v>10.17878</v>
      </c>
      <c r="B43" s="205" t="s">
        <v>30</v>
      </c>
      <c r="C43" s="206">
        <v>16.61037</v>
      </c>
      <c r="D43" s="195">
        <v>10.17878</v>
      </c>
      <c r="E43" s="230">
        <f>IFERROR(D43/C43*100,0)</f>
        <v>61.279670470916656</v>
      </c>
      <c r="F43" s="230">
        <v>9.4344099999999997</v>
      </c>
      <c r="G43" s="84">
        <f>IFERROR(D43-F43,"")</f>
        <v>0.74436999999999998</v>
      </c>
      <c r="H43" s="309">
        <v>698</v>
      </c>
      <c r="I43" s="230">
        <v>488.28827999999999</v>
      </c>
      <c r="J43" s="308">
        <f>IFERROR(I43/H43*100,"")</f>
        <v>69.955340974212035</v>
      </c>
      <c r="K43" s="131">
        <v>456.37452000000002</v>
      </c>
      <c r="L43" s="84">
        <f>IFERROR((I43-K43),"")</f>
        <v>31.913759999999968</v>
      </c>
      <c r="M43" s="95">
        <f>IFERROR(IF(D43&gt;0,I43/D43*10,""),"")</f>
        <v>479.71198905959261</v>
      </c>
      <c r="N43" s="75">
        <f>IFERROR(IF(F43&gt;0,K43/F43*10,""),"")</f>
        <v>483.7340331827852</v>
      </c>
      <c r="O43" s="141">
        <f t="shared" si="1"/>
        <v>-4.0220441231925861</v>
      </c>
      <c r="P43" s="123" t="str">
        <f>IF(L43&gt;K43,"проверка","")</f>
        <v/>
      </c>
      <c r="Q43" s="54" t="s">
        <v>160</v>
      </c>
    </row>
    <row r="44" spans="1:17" s="1" customFormat="1" ht="15" hidden="1" customHeight="1" x14ac:dyDescent="0.25">
      <c r="A44" s="101" t="str">
        <f t="shared" si="0"/>
        <v>x</v>
      </c>
      <c r="B44" s="205" t="s">
        <v>64</v>
      </c>
      <c r="C44" s="206"/>
      <c r="D44" s="195">
        <v>0</v>
      </c>
      <c r="E44" s="230">
        <f>IFERROR(D44/C44*100,0)</f>
        <v>0</v>
      </c>
      <c r="F44" s="230">
        <v>0</v>
      </c>
      <c r="G44" s="84">
        <f>IFERROR(D44-F44,"")</f>
        <v>0</v>
      </c>
      <c r="H44" s="309"/>
      <c r="I44" s="230">
        <v>0</v>
      </c>
      <c r="J44" s="308" t="str">
        <f>IFERROR(I44/H44*100,"")</f>
        <v/>
      </c>
      <c r="K44" s="131">
        <v>0</v>
      </c>
      <c r="L44" s="84">
        <f>IFERROR((I44-K44),"")</f>
        <v>0</v>
      </c>
      <c r="M44" s="95" t="str">
        <f>IFERROR(IF(D44&gt;0,I44/D44*10,""),"")</f>
        <v/>
      </c>
      <c r="N44" s="75" t="str">
        <f>IFERROR(IF(F44&gt;0,K44/F44*10,""),"")</f>
        <v/>
      </c>
      <c r="O44" s="141" t="str">
        <f t="shared" si="1"/>
        <v/>
      </c>
      <c r="P44" s="123" t="str">
        <f>IF(L44&gt;K44,"проверка","")</f>
        <v/>
      </c>
      <c r="Q44" s="54" t="s">
        <v>160</v>
      </c>
    </row>
    <row r="45" spans="1:17" s="13" customFormat="1" ht="15.75" x14ac:dyDescent="0.25">
      <c r="A45" s="101">
        <f t="shared" si="0"/>
        <v>21.531179999999999</v>
      </c>
      <c r="B45" s="203" t="s">
        <v>62</v>
      </c>
      <c r="C45" s="204">
        <v>36.267130000000002</v>
      </c>
      <c r="D45" s="194">
        <v>21.531179999999999</v>
      </c>
      <c r="E45" s="236">
        <f>IFERROR(D45/C45*100,0)</f>
        <v>59.368304026262898</v>
      </c>
      <c r="F45" s="130">
        <v>24.183440000000001</v>
      </c>
      <c r="G45" s="86">
        <f>IFERROR(D45-F45,"")</f>
        <v>-2.6522600000000018</v>
      </c>
      <c r="H45" s="311">
        <v>1747</v>
      </c>
      <c r="I45" s="236">
        <v>1327.5758999999998</v>
      </c>
      <c r="J45" s="351">
        <f>IFERROR(I45/H45*100,"")</f>
        <v>75.991751574127065</v>
      </c>
      <c r="K45" s="229">
        <v>1313.8365000000001</v>
      </c>
      <c r="L45" s="86">
        <f>IFERROR((I45-K45),"")</f>
        <v>13.739399999999705</v>
      </c>
      <c r="M45" s="94">
        <f>IFERROR(IF(D45&gt;0,I45/D45*10,""),"")</f>
        <v>616.58297408688236</v>
      </c>
      <c r="N45" s="76">
        <f>IFERROR(IF(F45&gt;0,K45/F45*10,""),"")</f>
        <v>543.27940938096481</v>
      </c>
      <c r="O45" s="141">
        <f t="shared" si="1"/>
        <v>73.303564705917552</v>
      </c>
      <c r="P45" s="123" t="str">
        <f>IF(L45&gt;K45,"проверка","")</f>
        <v/>
      </c>
      <c r="Q45" s="54" t="s">
        <v>160</v>
      </c>
    </row>
    <row r="46" spans="1:17" s="1" customFormat="1" ht="15" hidden="1" customHeight="1" x14ac:dyDescent="0.25">
      <c r="A46" s="101" t="str">
        <f t="shared" si="0"/>
        <v>x</v>
      </c>
      <c r="B46" s="205" t="s">
        <v>86</v>
      </c>
      <c r="C46" s="206"/>
      <c r="D46" s="195">
        <v>0</v>
      </c>
      <c r="E46" s="230">
        <f>IFERROR(D46/C46*100,0)</f>
        <v>0</v>
      </c>
      <c r="F46" s="230">
        <v>0</v>
      </c>
      <c r="G46" s="84">
        <f>IFERROR(D46-F46,"")</f>
        <v>0</v>
      </c>
      <c r="H46" s="309"/>
      <c r="I46" s="230">
        <v>0</v>
      </c>
      <c r="J46" s="308" t="str">
        <f>IFERROR(I46/H46*100,"")</f>
        <v/>
      </c>
      <c r="K46" s="131">
        <v>0</v>
      </c>
      <c r="L46" s="84">
        <f>IFERROR((I46-K46),"")</f>
        <v>0</v>
      </c>
      <c r="M46" s="95" t="str">
        <f>IFERROR(IF(D46&gt;0,I46/D46*10,""),"")</f>
        <v/>
      </c>
      <c r="N46" s="75" t="str">
        <f>IFERROR(IF(F46&gt;0,K46/F46*10,""),"")</f>
        <v/>
      </c>
      <c r="O46" s="140" t="str">
        <f t="shared" si="1"/>
        <v/>
      </c>
      <c r="P46" s="123" t="str">
        <f>IF(L46&gt;K46,"проверка","")</f>
        <v/>
      </c>
      <c r="Q46" s="54" t="s">
        <v>160</v>
      </c>
    </row>
    <row r="47" spans="1:17" s="1" customFormat="1" ht="15" hidden="1" customHeight="1" x14ac:dyDescent="0.25">
      <c r="A47" s="101" t="str">
        <f t="shared" si="0"/>
        <v>x</v>
      </c>
      <c r="B47" s="205" t="s">
        <v>87</v>
      </c>
      <c r="C47" s="206">
        <v>0.23499999999999999</v>
      </c>
      <c r="D47" s="195">
        <v>0</v>
      </c>
      <c r="E47" s="230">
        <f>IFERROR(D47/C47*100,0)</f>
        <v>0</v>
      </c>
      <c r="F47" s="230">
        <v>0.35349999999999998</v>
      </c>
      <c r="G47" s="84">
        <f>IFERROR(D47-F47,"")</f>
        <v>-0.35349999999999998</v>
      </c>
      <c r="H47" s="312">
        <v>7</v>
      </c>
      <c r="I47" s="230">
        <v>0</v>
      </c>
      <c r="J47" s="308">
        <f>IFERROR(I47/H47*100,"")</f>
        <v>0</v>
      </c>
      <c r="K47" s="131">
        <v>8.9250000000000007</v>
      </c>
      <c r="L47" s="84">
        <f>IFERROR((I47-K47),"")</f>
        <v>-8.9250000000000007</v>
      </c>
      <c r="M47" s="95" t="str">
        <f>IFERROR(IF(D47&gt;0,I47/D47*10,""),"")</f>
        <v/>
      </c>
      <c r="N47" s="75">
        <f>IFERROR(IF(F47&gt;0,K47/F47*10,""),"")</f>
        <v>252.47524752475249</v>
      </c>
      <c r="O47" s="141" t="str">
        <f t="shared" si="1"/>
        <v/>
      </c>
      <c r="P47" s="123" t="str">
        <f>IF(L47&gt;K47,"проверка","")</f>
        <v/>
      </c>
      <c r="Q47" s="54" t="s">
        <v>160</v>
      </c>
    </row>
    <row r="48" spans="1:17" s="1" customFormat="1" ht="15" hidden="1" customHeight="1" x14ac:dyDescent="0.25">
      <c r="A48" s="101" t="str">
        <f t="shared" si="0"/>
        <v>x</v>
      </c>
      <c r="B48" s="205" t="s">
        <v>88</v>
      </c>
      <c r="C48" s="206"/>
      <c r="D48" s="195">
        <v>0</v>
      </c>
      <c r="E48" s="230">
        <f>IFERROR(D48/C48*100,0)</f>
        <v>0</v>
      </c>
      <c r="F48" s="230">
        <v>0</v>
      </c>
      <c r="G48" s="84">
        <f>IFERROR(D48-F48,"")</f>
        <v>0</v>
      </c>
      <c r="H48" s="327"/>
      <c r="I48" s="230">
        <v>0</v>
      </c>
      <c r="J48" s="308" t="str">
        <f>IFERROR(I48/H48*100,"")</f>
        <v/>
      </c>
      <c r="K48" s="131">
        <v>0</v>
      </c>
      <c r="L48" s="84">
        <f>IFERROR((I48-K48),"")</f>
        <v>0</v>
      </c>
      <c r="M48" s="95" t="str">
        <f>IFERROR(IF(D48&gt;0,I48/D48*10,""),"")</f>
        <v/>
      </c>
      <c r="N48" s="75" t="str">
        <f>IFERROR(IF(F48&gt;0,K48/F48*10,""),"")</f>
        <v/>
      </c>
      <c r="O48" s="141" t="str">
        <f t="shared" si="1"/>
        <v/>
      </c>
      <c r="P48" s="123" t="str">
        <f>IF(L48&gt;K48,"проверка","")</f>
        <v/>
      </c>
      <c r="Q48" s="54" t="s">
        <v>160</v>
      </c>
    </row>
    <row r="49" spans="1:17" s="1" customFormat="1" ht="15.75" x14ac:dyDescent="0.25">
      <c r="A49" s="101">
        <f t="shared" si="0"/>
        <v>0.62417999999999996</v>
      </c>
      <c r="B49" s="205" t="s">
        <v>89</v>
      </c>
      <c r="C49" s="206">
        <v>5.09</v>
      </c>
      <c r="D49" s="195">
        <v>0.62417999999999996</v>
      </c>
      <c r="E49" s="230">
        <f>IFERROR(D49/C49*100,0)</f>
        <v>12.262868369351668</v>
      </c>
      <c r="F49" s="230">
        <v>1.46854</v>
      </c>
      <c r="G49" s="84">
        <f>IFERROR(D49-F49,"")</f>
        <v>-0.84436</v>
      </c>
      <c r="H49" s="327">
        <v>210</v>
      </c>
      <c r="I49" s="230">
        <v>33.603900000000003</v>
      </c>
      <c r="J49" s="308">
        <f>IFERROR(I49/H49*100,"")</f>
        <v>16.001857142857144</v>
      </c>
      <c r="K49" s="131">
        <v>54.391500000000001</v>
      </c>
      <c r="L49" s="87">
        <f>IFERROR((I49-K49),"")</f>
        <v>-20.787599999999998</v>
      </c>
      <c r="M49" s="95">
        <f>IFERROR(IF(D49&gt;0,I49/D49*10,""),"")</f>
        <v>538.36873978660014</v>
      </c>
      <c r="N49" s="75">
        <f>IFERROR(IF(F49&gt;0,K49/F49*10,""),"")</f>
        <v>370.37806256554126</v>
      </c>
      <c r="O49" s="141">
        <f t="shared" si="1"/>
        <v>167.99067722105889</v>
      </c>
      <c r="P49" s="123" t="str">
        <f>IF(L49&gt;K49,"проверка","")</f>
        <v/>
      </c>
      <c r="Q49" s="54" t="s">
        <v>160</v>
      </c>
    </row>
    <row r="50" spans="1:17" s="1" customFormat="1" ht="15" hidden="1" customHeight="1" x14ac:dyDescent="0.25">
      <c r="A50" s="101" t="str">
        <f t="shared" si="0"/>
        <v>x</v>
      </c>
      <c r="B50" s="205" t="s">
        <v>101</v>
      </c>
      <c r="C50" s="206"/>
      <c r="D50" s="195">
        <v>0</v>
      </c>
      <c r="E50" s="230">
        <f>IFERROR(D50/C50*100,0)</f>
        <v>0</v>
      </c>
      <c r="F50" s="230">
        <v>0</v>
      </c>
      <c r="G50" s="84">
        <f>IFERROR(D50-F50,"")</f>
        <v>0</v>
      </c>
      <c r="H50" s="327"/>
      <c r="I50" s="230">
        <v>0</v>
      </c>
      <c r="J50" s="308" t="str">
        <f>IFERROR(I50/H50*100,"")</f>
        <v/>
      </c>
      <c r="K50" s="131">
        <v>0</v>
      </c>
      <c r="L50" s="87">
        <f>IFERROR((I50-K50),"")</f>
        <v>0</v>
      </c>
      <c r="M50" s="95" t="str">
        <f>IFERROR(IF(D50&gt;0,I50/D50*10,""),"")</f>
        <v/>
      </c>
      <c r="N50" s="75" t="str">
        <f>IFERROR(IF(F50&gt;0,K50/F50*10,""),"")</f>
        <v/>
      </c>
      <c r="O50" s="141" t="str">
        <f t="shared" si="1"/>
        <v/>
      </c>
      <c r="P50" s="123" t="str">
        <f>IF(L50&gt;K50,"проверка","")</f>
        <v/>
      </c>
      <c r="Q50" s="54" t="s">
        <v>160</v>
      </c>
    </row>
    <row r="51" spans="1:17" s="1" customFormat="1" ht="15" hidden="1" customHeight="1" x14ac:dyDescent="0.25">
      <c r="A51" s="101" t="str">
        <f t="shared" si="0"/>
        <v>x</v>
      </c>
      <c r="B51" s="205" t="s">
        <v>90</v>
      </c>
      <c r="C51" s="206"/>
      <c r="D51" s="195">
        <v>0</v>
      </c>
      <c r="E51" s="230">
        <f>IFERROR(D51/C51*100,0)</f>
        <v>0</v>
      </c>
      <c r="F51" s="230">
        <v>1.7574000000000001</v>
      </c>
      <c r="G51" s="84">
        <f>IFERROR(D51-F51,"")</f>
        <v>-1.7574000000000001</v>
      </c>
      <c r="H51" s="327"/>
      <c r="I51" s="230">
        <v>0</v>
      </c>
      <c r="J51" s="308" t="str">
        <f>IFERROR(I51/H51*100,"")</f>
        <v/>
      </c>
      <c r="K51" s="131">
        <v>38.76</v>
      </c>
      <c r="L51" s="87">
        <f>IFERROR((I51-K51),"")</f>
        <v>-38.76</v>
      </c>
      <c r="M51" s="95" t="str">
        <f>IFERROR(IF(D51&gt;0,I51/D51*10,""),"")</f>
        <v/>
      </c>
      <c r="N51" s="75">
        <f>IFERROR(IF(F51&gt;0,K51/F51*10,""),"")</f>
        <v>220.55308979173776</v>
      </c>
      <c r="O51" s="141" t="str">
        <f t="shared" si="1"/>
        <v/>
      </c>
      <c r="P51" s="123" t="str">
        <f>IF(L51&gt;K51,"проверка","")</f>
        <v/>
      </c>
      <c r="Q51" s="54" t="s">
        <v>160</v>
      </c>
    </row>
    <row r="52" spans="1:17" s="1" customFormat="1" ht="15.75" x14ac:dyDescent="0.25">
      <c r="A52" s="101">
        <f t="shared" si="0"/>
        <v>20.907</v>
      </c>
      <c r="B52" s="205" t="s">
        <v>102</v>
      </c>
      <c r="C52" s="206">
        <v>30.942129999999999</v>
      </c>
      <c r="D52" s="195">
        <v>20.907</v>
      </c>
      <c r="E52" s="230">
        <f>IFERROR(D52/C52*100,0)</f>
        <v>67.568069812905577</v>
      </c>
      <c r="F52" s="230">
        <v>20.603999999999999</v>
      </c>
      <c r="G52" s="264">
        <f>IFERROR(D52-F52,"")</f>
        <v>0.30300000000000082</v>
      </c>
      <c r="H52" s="327">
        <v>1530</v>
      </c>
      <c r="I52" s="230">
        <v>1293.972</v>
      </c>
      <c r="J52" s="308">
        <f>IFERROR(I52/H52*100,"")</f>
        <v>84.573333333333338</v>
      </c>
      <c r="K52" s="131">
        <v>1211.76</v>
      </c>
      <c r="L52" s="88">
        <f>IFERROR((I52-K52),"")</f>
        <v>82.211999999999989</v>
      </c>
      <c r="M52" s="95">
        <f>IFERROR(IF(D52&gt;0,I52/D52*10,""),"")</f>
        <v>618.91806571961547</v>
      </c>
      <c r="N52" s="77">
        <f>IFERROR(IF(F52&gt;0,K52/F52*10,""),"")</f>
        <v>588.11881188118809</v>
      </c>
      <c r="O52" s="141">
        <f t="shared" si="1"/>
        <v>30.799253838427376</v>
      </c>
      <c r="P52" s="123" t="str">
        <f>IF(L52&gt;K52,"проверка","")</f>
        <v/>
      </c>
      <c r="Q52" s="54" t="s">
        <v>160</v>
      </c>
    </row>
    <row r="53" spans="1:17" s="13" customFormat="1" ht="15.75" x14ac:dyDescent="0.25">
      <c r="A53" s="101">
        <f t="shared" si="0"/>
        <v>133.82197000000002</v>
      </c>
      <c r="B53" s="208" t="s">
        <v>31</v>
      </c>
      <c r="C53" s="209">
        <v>204.69390000000001</v>
      </c>
      <c r="D53" s="196">
        <v>133.82197000000002</v>
      </c>
      <c r="E53" s="237">
        <f>IFERROR(D53/C53*100,0)</f>
        <v>65.376628223899203</v>
      </c>
      <c r="F53" s="132">
        <v>161.52323999999999</v>
      </c>
      <c r="G53" s="153">
        <f>IFERROR(D53-F53,"")</f>
        <v>-27.701269999999965</v>
      </c>
      <c r="H53" s="328">
        <v>7224.0420000000004</v>
      </c>
      <c r="I53" s="237">
        <v>4683.6043800000007</v>
      </c>
      <c r="J53" s="351">
        <f>IFERROR(I53/H53*100,"")</f>
        <v>64.833570735053868</v>
      </c>
      <c r="K53" s="229">
        <v>4858.5201000000015</v>
      </c>
      <c r="L53" s="162">
        <f>IFERROR((I53-K53),"")</f>
        <v>-174.91572000000087</v>
      </c>
      <c r="M53" s="94">
        <f>IFERROR(IF(D53&gt;0,I53/D53*10,""),"")</f>
        <v>349.9877023182367</v>
      </c>
      <c r="N53" s="78">
        <f>IFERROR(IF(F53&gt;0,K53/F53*10,""),"")</f>
        <v>300.7938733769829</v>
      </c>
      <c r="O53" s="142">
        <f t="shared" si="1"/>
        <v>49.193828941253798</v>
      </c>
      <c r="P53" s="123" t="str">
        <f>IF(L53&gt;K53,"проверка","")</f>
        <v/>
      </c>
      <c r="Q53" s="54" t="s">
        <v>160</v>
      </c>
    </row>
    <row r="54" spans="1:17" s="17" customFormat="1" ht="15.75" x14ac:dyDescent="0.25">
      <c r="A54" s="101">
        <f t="shared" si="0"/>
        <v>37.791170000000001</v>
      </c>
      <c r="B54" s="210" t="s">
        <v>91</v>
      </c>
      <c r="C54" s="206">
        <v>44.319499999999998</v>
      </c>
      <c r="D54" s="195">
        <v>37.791170000000001</v>
      </c>
      <c r="E54" s="230">
        <f>IFERROR(D54/C54*100,0)</f>
        <v>85.269847358386272</v>
      </c>
      <c r="F54" s="230">
        <v>34.340000000000003</v>
      </c>
      <c r="G54" s="265">
        <f>IFERROR(D54-F54,"")</f>
        <v>3.4511699999999976</v>
      </c>
      <c r="H54" s="329">
        <v>1305</v>
      </c>
      <c r="I54" s="230">
        <v>1132.8813599999999</v>
      </c>
      <c r="J54" s="308">
        <f>IFERROR(I54/H54*100,"")</f>
        <v>86.810832183908033</v>
      </c>
      <c r="K54" s="131">
        <v>850.21079999999995</v>
      </c>
      <c r="L54" s="89">
        <f>IFERROR((I54-K54),"")</f>
        <v>282.67055999999991</v>
      </c>
      <c r="M54" s="97">
        <f>IFERROR(IF(D54&gt;0,I54/D54*10,""),"")</f>
        <v>299.77409008506481</v>
      </c>
      <c r="N54" s="79">
        <f>IFERROR(IF(F54&gt;0,K54/F54*10,""),"")</f>
        <v>247.58613861386135</v>
      </c>
      <c r="O54" s="143">
        <f t="shared" si="1"/>
        <v>52.187951471203462</v>
      </c>
      <c r="P54" s="123" t="str">
        <f>IF(L54&gt;K54,"проверка","")</f>
        <v/>
      </c>
      <c r="Q54" s="54" t="s">
        <v>160</v>
      </c>
    </row>
    <row r="55" spans="1:17" s="1" customFormat="1" ht="15" hidden="1" customHeight="1" x14ac:dyDescent="0.25">
      <c r="A55" s="101" t="str">
        <f t="shared" si="0"/>
        <v>x</v>
      </c>
      <c r="B55" s="210" t="s">
        <v>92</v>
      </c>
      <c r="C55" s="206"/>
      <c r="D55" s="195">
        <v>0</v>
      </c>
      <c r="E55" s="230">
        <f>IFERROR(D55/C55*100,0)</f>
        <v>0</v>
      </c>
      <c r="F55" s="230">
        <v>0</v>
      </c>
      <c r="G55" s="83">
        <f>IFERROR(D55-F55,"")</f>
        <v>0</v>
      </c>
      <c r="H55" s="329"/>
      <c r="I55" s="230">
        <v>0</v>
      </c>
      <c r="J55" s="308" t="str">
        <f>IFERROR(I55/H55*100,"")</f>
        <v/>
      </c>
      <c r="K55" s="131">
        <v>0</v>
      </c>
      <c r="L55" s="90">
        <f>IFERROR((I55-K55),"")</f>
        <v>0</v>
      </c>
      <c r="M55" s="97" t="str">
        <f>IFERROR(IF(D55&gt;0,I55/D55*10,""),"")</f>
        <v/>
      </c>
      <c r="N55" s="75" t="str">
        <f>IFERROR(IF(F55&gt;0,K55/F55*10,""),"")</f>
        <v/>
      </c>
      <c r="O55" s="144" t="str">
        <f t="shared" si="1"/>
        <v/>
      </c>
      <c r="P55" s="123" t="str">
        <f>IF(L55&gt;K55,"проверка","")</f>
        <v/>
      </c>
      <c r="Q55" s="54" t="s">
        <v>160</v>
      </c>
    </row>
    <row r="56" spans="1:17" s="1" customFormat="1" ht="15.75" x14ac:dyDescent="0.25">
      <c r="A56" s="101">
        <f t="shared" si="0"/>
        <v>15.41159</v>
      </c>
      <c r="B56" s="210" t="s">
        <v>93</v>
      </c>
      <c r="C56" s="206">
        <v>22.6022</v>
      </c>
      <c r="D56" s="195">
        <v>15.41159</v>
      </c>
      <c r="E56" s="230">
        <f>IFERROR(D56/C56*100,0)</f>
        <v>68.186238507755874</v>
      </c>
      <c r="F56" s="230">
        <v>18.872859999999999</v>
      </c>
      <c r="G56" s="83">
        <f>IFERROR(D56-F56,"")</f>
        <v>-3.461269999999999</v>
      </c>
      <c r="H56" s="329">
        <v>850</v>
      </c>
      <c r="I56" s="230">
        <v>511.44023999999996</v>
      </c>
      <c r="J56" s="308">
        <f>IFERROR(I56/H56*100,"")</f>
        <v>60.169439999999994</v>
      </c>
      <c r="K56" s="131">
        <v>655.87937999999997</v>
      </c>
      <c r="L56" s="90">
        <f>IFERROR((I56-K56),"")</f>
        <v>-144.43914000000001</v>
      </c>
      <c r="M56" s="97">
        <f>IFERROR(IF(D56&gt;0,I56/D56*10,""),"")</f>
        <v>331.85429926438474</v>
      </c>
      <c r="N56" s="75">
        <f>IFERROR(IF(F56&gt;0,K56/F56*10,""),"")</f>
        <v>347.52516576713867</v>
      </c>
      <c r="O56" s="141">
        <f t="shared" si="1"/>
        <v>-15.670866502753938</v>
      </c>
      <c r="P56" s="123" t="str">
        <f>IF(L56&gt;K56,"проверка","")</f>
        <v/>
      </c>
      <c r="Q56" s="54" t="s">
        <v>160</v>
      </c>
    </row>
    <row r="57" spans="1:17" s="1" customFormat="1" ht="15.75" x14ac:dyDescent="0.25">
      <c r="A57" s="101">
        <f t="shared" si="0"/>
        <v>33.33</v>
      </c>
      <c r="B57" s="210" t="s">
        <v>94</v>
      </c>
      <c r="C57" s="206">
        <v>50.055</v>
      </c>
      <c r="D57" s="195">
        <v>33.33</v>
      </c>
      <c r="E57" s="230">
        <f>IFERROR(D57/C57*100,0)</f>
        <v>66.586754569973024</v>
      </c>
      <c r="F57" s="230">
        <v>48.651700000000005</v>
      </c>
      <c r="G57" s="83">
        <f>IFERROR(D57-F57,"")</f>
        <v>-15.321700000000007</v>
      </c>
      <c r="H57" s="329">
        <v>1902</v>
      </c>
      <c r="I57" s="230">
        <v>1247.46</v>
      </c>
      <c r="J57" s="308">
        <f>IFERROR(I57/H57*100,"")</f>
        <v>65.586750788643528</v>
      </c>
      <c r="K57" s="131">
        <v>1253.8839600000001</v>
      </c>
      <c r="L57" s="90">
        <f>IFERROR((I57-K57),"")</f>
        <v>-6.4239600000000792</v>
      </c>
      <c r="M57" s="97">
        <f>IFERROR(IF(D57&gt;0,I57/D57*10,""),"")</f>
        <v>374.2754275427543</v>
      </c>
      <c r="N57" s="75">
        <f>IFERROR(IF(F57&gt;0,K57/F57*10,""),"")</f>
        <v>257.72664881186063</v>
      </c>
      <c r="O57" s="141">
        <f t="shared" si="1"/>
        <v>116.54877873089367</v>
      </c>
      <c r="P57" s="123" t="str">
        <f>IF(L57&gt;K57,"проверка","")</f>
        <v/>
      </c>
      <c r="Q57" s="54" t="s">
        <v>160</v>
      </c>
    </row>
    <row r="58" spans="1:17" s="1" customFormat="1" ht="15" hidden="1" customHeight="1" x14ac:dyDescent="0.25">
      <c r="A58" s="101" t="str">
        <f t="shared" si="0"/>
        <v>x</v>
      </c>
      <c r="B58" s="210" t="s">
        <v>57</v>
      </c>
      <c r="C58" s="206"/>
      <c r="D58" s="195">
        <v>0</v>
      </c>
      <c r="E58" s="230">
        <f>IFERROR(D58/C58*100,0)</f>
        <v>0</v>
      </c>
      <c r="F58" s="230">
        <v>0</v>
      </c>
      <c r="G58" s="83">
        <f>IFERROR(D58-F58,"")</f>
        <v>0</v>
      </c>
      <c r="H58" s="329"/>
      <c r="I58" s="230">
        <v>0</v>
      </c>
      <c r="J58" s="308" t="str">
        <f>IFERROR(I58/H58*100,"")</f>
        <v/>
      </c>
      <c r="K58" s="131">
        <v>0</v>
      </c>
      <c r="L58" s="83">
        <f>IFERROR((I58-K58),"")</f>
        <v>0</v>
      </c>
      <c r="M58" s="97" t="str">
        <f>IFERROR(IF(D58&gt;0,I58/D58*10,""),"")</f>
        <v/>
      </c>
      <c r="N58" s="75" t="str">
        <f>IFERROR(IF(F58&gt;0,K58/F58*10,""),"")</f>
        <v/>
      </c>
      <c r="O58" s="141" t="str">
        <f t="shared" si="1"/>
        <v/>
      </c>
      <c r="P58" s="123" t="str">
        <f>IF(L58&gt;K58,"проверка","")</f>
        <v/>
      </c>
      <c r="Q58" s="54" t="s">
        <v>160</v>
      </c>
    </row>
    <row r="59" spans="1:17" s="1" customFormat="1" ht="15.75" x14ac:dyDescent="0.25">
      <c r="A59" s="101">
        <f t="shared" si="0"/>
        <v>0.43126999999999999</v>
      </c>
      <c r="B59" s="210" t="s">
        <v>32</v>
      </c>
      <c r="C59" s="206">
        <v>0.87549999999999994</v>
      </c>
      <c r="D59" s="195">
        <v>0.43126999999999999</v>
      </c>
      <c r="E59" s="230">
        <f>IFERROR(D59/C59*100,0)</f>
        <v>49.259851513420905</v>
      </c>
      <c r="F59" s="230">
        <v>0.62317</v>
      </c>
      <c r="G59" s="83">
        <f>IFERROR(D59-F59,"")</f>
        <v>-0.19190000000000002</v>
      </c>
      <c r="H59" s="314">
        <v>25</v>
      </c>
      <c r="I59" s="230">
        <v>13.4436</v>
      </c>
      <c r="J59" s="308">
        <f>IFERROR(I59/H59*100,"")</f>
        <v>53.7744</v>
      </c>
      <c r="K59" s="131">
        <v>7.4205000000000005</v>
      </c>
      <c r="L59" s="83">
        <f>IFERROR((I59-K59),"")</f>
        <v>6.0230999999999995</v>
      </c>
      <c r="M59" s="97">
        <f>IFERROR(IF(D59&gt;0,I59/D59*10,""),"")</f>
        <v>311.72119553875763</v>
      </c>
      <c r="N59" s="75">
        <f>IFERROR(IF(F59&gt;0,K59/F59*10,""),"")</f>
        <v>119.07665645008586</v>
      </c>
      <c r="O59" s="141">
        <f t="shared" si="1"/>
        <v>192.64453908867176</v>
      </c>
      <c r="P59" s="123" t="str">
        <f>IF(L59&gt;K59,"проверка","")</f>
        <v/>
      </c>
      <c r="Q59" s="54" t="s">
        <v>160</v>
      </c>
    </row>
    <row r="60" spans="1:17" s="1" customFormat="1" ht="15" hidden="1" customHeight="1" x14ac:dyDescent="0.25">
      <c r="A60" s="101" t="str">
        <f t="shared" si="0"/>
        <v>x</v>
      </c>
      <c r="B60" s="210" t="s">
        <v>60</v>
      </c>
      <c r="C60" s="206"/>
      <c r="D60" s="195">
        <v>0</v>
      </c>
      <c r="E60" s="230">
        <f>IFERROR(D60/C60*100,0)</f>
        <v>0</v>
      </c>
      <c r="F60" s="230">
        <v>0</v>
      </c>
      <c r="G60" s="83">
        <f>IFERROR(D60-F60,"")</f>
        <v>0</v>
      </c>
      <c r="H60" s="308"/>
      <c r="I60" s="230">
        <v>0</v>
      </c>
      <c r="J60" s="308" t="str">
        <f>IFERROR(I60/H60*100,"")</f>
        <v/>
      </c>
      <c r="K60" s="131">
        <v>0</v>
      </c>
      <c r="L60" s="83">
        <f>IFERROR((I60-K60),"")</f>
        <v>0</v>
      </c>
      <c r="M60" s="97" t="str">
        <f>IFERROR(IF(D60&gt;0,I60/D60*10,""),"")</f>
        <v/>
      </c>
      <c r="N60" s="75" t="str">
        <f>IFERROR(IF(F60&gt;0,K60/F60*10,""),"")</f>
        <v/>
      </c>
      <c r="O60" s="141" t="str">
        <f t="shared" si="1"/>
        <v/>
      </c>
      <c r="P60" s="123" t="str">
        <f>IF(L60&gt;K60,"проверка","")</f>
        <v/>
      </c>
      <c r="Q60" s="54" t="s">
        <v>160</v>
      </c>
    </row>
    <row r="61" spans="1:17" s="1" customFormat="1" ht="15" hidden="1" customHeight="1" x14ac:dyDescent="0.25">
      <c r="A61" s="101" t="str">
        <f t="shared" si="0"/>
        <v>x</v>
      </c>
      <c r="B61" s="210" t="s">
        <v>33</v>
      </c>
      <c r="C61" s="206"/>
      <c r="D61" s="195">
        <v>0</v>
      </c>
      <c r="E61" s="230">
        <f>IFERROR(D61/C61*100,0)</f>
        <v>0</v>
      </c>
      <c r="F61" s="230">
        <v>0</v>
      </c>
      <c r="G61" s="83">
        <f>IFERROR(D61-F61,"")</f>
        <v>0</v>
      </c>
      <c r="H61" s="308"/>
      <c r="I61" s="230">
        <v>0</v>
      </c>
      <c r="J61" s="308" t="str">
        <f>IFERROR(I61/H61*100,"")</f>
        <v/>
      </c>
      <c r="K61" s="131">
        <v>0</v>
      </c>
      <c r="L61" s="83">
        <f>IFERROR((I61-K61),"")</f>
        <v>0</v>
      </c>
      <c r="M61" s="97" t="str">
        <f>IFERROR(IF(D61&gt;0,I61/D61*10,""),"")</f>
        <v/>
      </c>
      <c r="N61" s="75" t="str">
        <f>IFERROR(IF(F61&gt;0,K61/F61*10,""),"")</f>
        <v/>
      </c>
      <c r="O61" s="141" t="str">
        <f t="shared" si="1"/>
        <v/>
      </c>
      <c r="P61" s="123" t="str">
        <f>IF(L61&gt;K61,"проверка","")</f>
        <v/>
      </c>
      <c r="Q61" s="54" t="s">
        <v>160</v>
      </c>
    </row>
    <row r="62" spans="1:17" s="1" customFormat="1" ht="15.75" x14ac:dyDescent="0.25">
      <c r="A62" s="101">
        <f t="shared" si="0"/>
        <v>3.3329999999999997</v>
      </c>
      <c r="B62" s="210" t="s">
        <v>95</v>
      </c>
      <c r="C62" s="206">
        <v>13.1662</v>
      </c>
      <c r="D62" s="195">
        <v>3.3329999999999997</v>
      </c>
      <c r="E62" s="230">
        <f>IFERROR(D62/C62*100,0)</f>
        <v>25.314821284805028</v>
      </c>
      <c r="F62" s="230">
        <v>7.8729500000000003</v>
      </c>
      <c r="G62" s="83">
        <f>IFERROR(D62-F62,"")</f>
        <v>-4.539950000000001</v>
      </c>
      <c r="H62" s="308">
        <v>310</v>
      </c>
      <c r="I62" s="230">
        <v>66.096000000000004</v>
      </c>
      <c r="J62" s="308">
        <f>IFERROR(I62/H62*100,"")</f>
        <v>21.321290322580648</v>
      </c>
      <c r="K62" s="131">
        <v>157.88376000000002</v>
      </c>
      <c r="L62" s="83">
        <f>IFERROR((I62-K62),"")</f>
        <v>-91.78776000000002</v>
      </c>
      <c r="M62" s="97">
        <f>IFERROR(IF(D62&gt;0,I62/D62*10,""),"")</f>
        <v>198.30783078307834</v>
      </c>
      <c r="N62" s="75">
        <f>IFERROR(IF(F62&gt;0,K62/F62*10,""),"")</f>
        <v>200.53951822379162</v>
      </c>
      <c r="O62" s="141">
        <f t="shared" si="1"/>
        <v>-2.231687440713273</v>
      </c>
      <c r="P62" s="123" t="str">
        <f>IF(L62&gt;K62,"проверка","")</f>
        <v/>
      </c>
      <c r="Q62" s="54" t="s">
        <v>160</v>
      </c>
    </row>
    <row r="63" spans="1:17" s="1" customFormat="1" ht="15.75" x14ac:dyDescent="0.25">
      <c r="A63" s="101">
        <f t="shared" si="0"/>
        <v>0.5656000000000001</v>
      </c>
      <c r="B63" s="210" t="s">
        <v>34</v>
      </c>
      <c r="C63" s="206">
        <v>0.96299999999999997</v>
      </c>
      <c r="D63" s="195">
        <v>0.5656000000000001</v>
      </c>
      <c r="E63" s="230">
        <f>IFERROR(D63/C63*100,0)</f>
        <v>58.733125649013509</v>
      </c>
      <c r="F63" s="230">
        <v>0.6787200000000001</v>
      </c>
      <c r="G63" s="83">
        <f>IFERROR(D63-F63,"")</f>
        <v>-0.11312</v>
      </c>
      <c r="H63" s="308">
        <v>28.9</v>
      </c>
      <c r="I63" s="230">
        <v>17.136000000000003</v>
      </c>
      <c r="J63" s="308">
        <f>IFERROR(I63/H63*100,"")</f>
        <v>59.29411764705884</v>
      </c>
      <c r="K63" s="131">
        <v>17.136000000000003</v>
      </c>
      <c r="L63" s="83">
        <f>IFERROR((I63-K63),"")</f>
        <v>0</v>
      </c>
      <c r="M63" s="97">
        <f>IFERROR(IF(D63&gt;0,I63/D63*10,""),"")</f>
        <v>302.97029702970298</v>
      </c>
      <c r="N63" s="75">
        <f>IFERROR(IF(F63&gt;0,K63/F63*10,""),"")</f>
        <v>252.47524752475246</v>
      </c>
      <c r="O63" s="141">
        <f t="shared" si="1"/>
        <v>50.495049504950515</v>
      </c>
      <c r="P63" s="123" t="str">
        <f>IF(L63&gt;K63,"проверка","")</f>
        <v/>
      </c>
      <c r="Q63" s="54" t="s">
        <v>160</v>
      </c>
    </row>
    <row r="64" spans="1:17" s="1" customFormat="1" ht="15.75" x14ac:dyDescent="0.25">
      <c r="A64" s="101">
        <f t="shared" si="0"/>
        <v>32.502809999999997</v>
      </c>
      <c r="B64" s="210" t="s">
        <v>35</v>
      </c>
      <c r="C64" s="206">
        <v>53.971499999999999</v>
      </c>
      <c r="D64" s="195">
        <v>32.502809999999997</v>
      </c>
      <c r="E64" s="230">
        <f>IFERROR(D64/C64*100,0)</f>
        <v>60.22217281342931</v>
      </c>
      <c r="F64" s="230">
        <v>37.188200000000002</v>
      </c>
      <c r="G64" s="84">
        <f>IFERROR(D64-F64,"")</f>
        <v>-4.6853900000000053</v>
      </c>
      <c r="H64" s="309">
        <v>2210</v>
      </c>
      <c r="I64" s="230">
        <v>1309.17</v>
      </c>
      <c r="J64" s="308">
        <f>IFERROR(I64/H64*100,"")</f>
        <v>59.238461538461543</v>
      </c>
      <c r="K64" s="131">
        <v>1464.1080000000002</v>
      </c>
      <c r="L64" s="84">
        <f>IFERROR((I64-K64),"")</f>
        <v>-154.9380000000001</v>
      </c>
      <c r="M64" s="97">
        <f>IFERROR(IF(D64&gt;0,I64/D64*10,""),"")</f>
        <v>402.78671290266908</v>
      </c>
      <c r="N64" s="75">
        <f>IFERROR(IF(F64&gt;0,K64/F64*10,""),"")</f>
        <v>393.70230341882643</v>
      </c>
      <c r="O64" s="141">
        <f t="shared" si="1"/>
        <v>9.0844094838426486</v>
      </c>
      <c r="P64" s="123" t="str">
        <f>IF(L64&gt;K64,"проверка","")</f>
        <v/>
      </c>
      <c r="Q64" s="54" t="s">
        <v>160</v>
      </c>
    </row>
    <row r="65" spans="1:17" s="1" customFormat="1" ht="15" hidden="1" customHeight="1" x14ac:dyDescent="0.25">
      <c r="A65" s="101" t="str">
        <f t="shared" si="0"/>
        <v>x</v>
      </c>
      <c r="B65" s="205" t="s">
        <v>36</v>
      </c>
      <c r="C65" s="206"/>
      <c r="D65" s="195">
        <v>0</v>
      </c>
      <c r="E65" s="230">
        <f>IFERROR(D65/C65*100,0)</f>
        <v>0</v>
      </c>
      <c r="F65" s="230">
        <v>0</v>
      </c>
      <c r="G65" s="83">
        <f>IFERROR(D65-F65,"")</f>
        <v>0</v>
      </c>
      <c r="H65" s="308"/>
      <c r="I65" s="230">
        <v>0</v>
      </c>
      <c r="J65" s="308" t="str">
        <f>IFERROR(I65/H65*100,"")</f>
        <v/>
      </c>
      <c r="K65" s="131">
        <v>0</v>
      </c>
      <c r="L65" s="83">
        <f>IFERROR((I65-K65),"")</f>
        <v>0</v>
      </c>
      <c r="M65" s="95" t="str">
        <f>IFERROR(IF(D65&gt;0,I65/D65*10,""),"")</f>
        <v/>
      </c>
      <c r="N65" s="75" t="str">
        <f>IFERROR(IF(F65&gt;0,K65/F65*10,""),"")</f>
        <v/>
      </c>
      <c r="O65" s="141" t="str">
        <f t="shared" si="1"/>
        <v/>
      </c>
      <c r="P65" s="123" t="str">
        <f>IF(L65&gt;K65,"проверка","")</f>
        <v/>
      </c>
      <c r="Q65" s="54" t="s">
        <v>160</v>
      </c>
    </row>
    <row r="66" spans="1:17" s="1" customFormat="1" ht="15.75" x14ac:dyDescent="0.25">
      <c r="A66" s="101">
        <f t="shared" si="0"/>
        <v>3.4845000000000002</v>
      </c>
      <c r="B66" s="210" t="s">
        <v>37</v>
      </c>
      <c r="C66" s="206">
        <v>8.4909999999999997</v>
      </c>
      <c r="D66" s="195">
        <v>3.4845000000000002</v>
      </c>
      <c r="E66" s="230">
        <f>IFERROR(D66/C66*100,0)</f>
        <v>41.037569190908023</v>
      </c>
      <c r="F66" s="230">
        <v>4.8631500000000001</v>
      </c>
      <c r="G66" s="83">
        <f>IFERROR(D66-F66,"")</f>
        <v>-1.3786499999999999</v>
      </c>
      <c r="H66" s="308">
        <v>334.1</v>
      </c>
      <c r="I66" s="230">
        <v>150.64584000000002</v>
      </c>
      <c r="J66" s="308">
        <f>IFERROR(I66/H66*100,"")</f>
        <v>45.09004489673751</v>
      </c>
      <c r="K66" s="131">
        <v>225.03749999999999</v>
      </c>
      <c r="L66" s="83">
        <f>IFERROR((I66-K66),"")</f>
        <v>-74.391659999999973</v>
      </c>
      <c r="M66" s="95">
        <f>IFERROR(IF(D66&gt;0,I66/D66*10,""),"")</f>
        <v>432.33129573826949</v>
      </c>
      <c r="N66" s="75">
        <f>IFERROR(IF(F66&gt;0,K66/F66*10,""),"")</f>
        <v>462.74019925357015</v>
      </c>
      <c r="O66" s="141">
        <f t="shared" si="1"/>
        <v>-30.408903515300665</v>
      </c>
      <c r="P66" s="123" t="str">
        <f>IF(L66&gt;K66,"проверка","")</f>
        <v/>
      </c>
      <c r="Q66" s="54" t="s">
        <v>160</v>
      </c>
    </row>
    <row r="67" spans="1:17" s="1" customFormat="1" ht="15.75" x14ac:dyDescent="0.25">
      <c r="A67" s="101">
        <f t="shared" si="0"/>
        <v>6.9720299999999993</v>
      </c>
      <c r="B67" s="210" t="s">
        <v>38</v>
      </c>
      <c r="C67" s="206">
        <v>10.25</v>
      </c>
      <c r="D67" s="195">
        <v>6.9720299999999993</v>
      </c>
      <c r="E67" s="230">
        <f>IFERROR(D67/C67*100,0)</f>
        <v>68.019804878048774</v>
      </c>
      <c r="F67" s="230">
        <v>8.4324899999999996</v>
      </c>
      <c r="G67" s="83">
        <f>IFERROR(D67-F67,"")</f>
        <v>-1.4604600000000003</v>
      </c>
      <c r="H67" s="308">
        <v>259.04199999999997</v>
      </c>
      <c r="I67" s="230">
        <v>235.33134000000001</v>
      </c>
      <c r="J67" s="308">
        <f>IFERROR(I67/H67*100,"")</f>
        <v>90.846789323739017</v>
      </c>
      <c r="K67" s="131">
        <v>226.96019999999999</v>
      </c>
      <c r="L67" s="83">
        <f>IFERROR((I67-K67),"")</f>
        <v>8.3711400000000253</v>
      </c>
      <c r="M67" s="95">
        <f>IFERROR(IF(D67&gt;0,I67/D67*10,""),"")</f>
        <v>337.53632729635422</v>
      </c>
      <c r="N67" s="75">
        <f>IFERROR(IF(F67&gt;0,K67/F67*10,""),"")</f>
        <v>269.14968176659562</v>
      </c>
      <c r="O67" s="141">
        <f t="shared" si="1"/>
        <v>68.386645529758596</v>
      </c>
      <c r="P67" s="123" t="str">
        <f>IF(L67&gt;K67,"проверка","")</f>
        <v/>
      </c>
      <c r="Q67" s="54" t="s">
        <v>160</v>
      </c>
    </row>
    <row r="68" spans="1:17" s="13" customFormat="1" ht="15.75" hidden="1" customHeight="1" x14ac:dyDescent="0.25">
      <c r="A68" s="101" t="str">
        <f t="shared" si="0"/>
        <v>x</v>
      </c>
      <c r="B68" s="211" t="s">
        <v>138</v>
      </c>
      <c r="C68" s="209"/>
      <c r="D68" s="196">
        <v>0</v>
      </c>
      <c r="E68" s="237">
        <f>IFERROR(D68/C68*100,0)</f>
        <v>0</v>
      </c>
      <c r="F68" s="229">
        <v>0</v>
      </c>
      <c r="G68" s="104">
        <f>IFERROR(D68-F68,"")</f>
        <v>0</v>
      </c>
      <c r="H68" s="315">
        <v>0</v>
      </c>
      <c r="I68" s="319">
        <v>0</v>
      </c>
      <c r="J68" s="351" t="str">
        <f>IFERROR(I68/H68*100,"")</f>
        <v/>
      </c>
      <c r="K68" s="229">
        <v>0</v>
      </c>
      <c r="L68" s="104">
        <f>IFERROR((I68-K68),"")</f>
        <v>0</v>
      </c>
      <c r="M68" s="102" t="str">
        <f>IFERROR(IF(D68&gt;0,I68/D68*10,""),"")</f>
        <v/>
      </c>
      <c r="N68" s="103" t="str">
        <f>IFERROR(IF(F68&gt;0,K68/F68*10,""),"")</f>
        <v/>
      </c>
      <c r="O68" s="141" t="str">
        <f t="shared" si="1"/>
        <v/>
      </c>
      <c r="P68" s="123" t="str">
        <f>IF(L68&gt;K68,"проверка","")</f>
        <v/>
      </c>
      <c r="Q68" s="54" t="s">
        <v>160</v>
      </c>
    </row>
    <row r="69" spans="1:17" s="1" customFormat="1" ht="15" hidden="1" customHeight="1" x14ac:dyDescent="0.25">
      <c r="A69" s="101" t="str">
        <f t="shared" si="0"/>
        <v>x</v>
      </c>
      <c r="B69" s="210" t="s">
        <v>96</v>
      </c>
      <c r="C69" s="206"/>
      <c r="D69" s="195">
        <v>0</v>
      </c>
      <c r="E69" s="230">
        <f>IFERROR(D69/C69*100,0)</f>
        <v>0</v>
      </c>
      <c r="F69" s="230">
        <v>0</v>
      </c>
      <c r="G69" s="83">
        <f>IFERROR(D69-F69,"")</f>
        <v>0</v>
      </c>
      <c r="H69" s="308"/>
      <c r="I69" s="230">
        <v>0</v>
      </c>
      <c r="J69" s="308" t="str">
        <f>IFERROR(I69/H69*100,"")</f>
        <v/>
      </c>
      <c r="K69" s="131">
        <v>0</v>
      </c>
      <c r="L69" s="83">
        <f>IFERROR((I69-K69),"")</f>
        <v>0</v>
      </c>
      <c r="M69" s="97" t="str">
        <f>IFERROR(IF(D69&gt;0,I69/D69*10,""),"")</f>
        <v/>
      </c>
      <c r="N69" s="75" t="str">
        <f>IFERROR(IF(F69&gt;0,K69/F69*10,""),"")</f>
        <v/>
      </c>
      <c r="O69" s="127" t="str">
        <f t="shared" si="1"/>
        <v/>
      </c>
      <c r="P69" s="123" t="str">
        <f>IF(L69&gt;K69,"проверка","")</f>
        <v/>
      </c>
      <c r="Q69" s="54" t="s">
        <v>160</v>
      </c>
    </row>
    <row r="70" spans="1:17" s="1" customFormat="1" ht="15" hidden="1" customHeight="1" x14ac:dyDescent="0.25">
      <c r="A70" s="101" t="str">
        <f t="shared" ref="A70:A101" si="2">IF(OR(D70="",D70=0),"x",D70)</f>
        <v>x</v>
      </c>
      <c r="B70" s="212" t="s">
        <v>39</v>
      </c>
      <c r="C70" s="206"/>
      <c r="D70" s="195">
        <v>0</v>
      </c>
      <c r="E70" s="230">
        <f>IFERROR(D70/C70*100,0)</f>
        <v>0</v>
      </c>
      <c r="F70" s="230">
        <v>0</v>
      </c>
      <c r="G70" s="83">
        <f>IFERROR(D70-F70,"")</f>
        <v>0</v>
      </c>
      <c r="H70" s="308"/>
      <c r="I70" s="230">
        <v>0</v>
      </c>
      <c r="J70" s="308" t="str">
        <f>IFERROR(I70/H70*100,"")</f>
        <v/>
      </c>
      <c r="K70" s="131">
        <v>0</v>
      </c>
      <c r="L70" s="83">
        <f>IFERROR((I70-K70),"")</f>
        <v>0</v>
      </c>
      <c r="M70" s="97" t="str">
        <f>IFERROR(IF(D70&gt;0,I70/D70*10,""),"")</f>
        <v/>
      </c>
      <c r="N70" s="75" t="str">
        <f>IFERROR(IF(F70&gt;0,K70/F70*10,""),"")</f>
        <v/>
      </c>
      <c r="O70" s="141" t="str">
        <f t="shared" ref="O70:O101" si="3">IFERROR(M70-N70,"")</f>
        <v/>
      </c>
      <c r="P70" s="123" t="str">
        <f>IF(L70&gt;K70,"проверка","")</f>
        <v/>
      </c>
      <c r="Q70" s="54" t="s">
        <v>160</v>
      </c>
    </row>
    <row r="71" spans="1:17" s="1" customFormat="1" ht="15" hidden="1" customHeight="1" x14ac:dyDescent="0.25">
      <c r="A71" s="101" t="str">
        <f t="shared" si="2"/>
        <v>x</v>
      </c>
      <c r="B71" s="210" t="s">
        <v>40</v>
      </c>
      <c r="C71" s="206"/>
      <c r="D71" s="195">
        <v>0</v>
      </c>
      <c r="E71" s="230">
        <f>IFERROR(D71/C71*100,0)</f>
        <v>0</v>
      </c>
      <c r="F71" s="230">
        <v>0</v>
      </c>
      <c r="G71" s="83">
        <f>IFERROR(D71-F71,"")</f>
        <v>0</v>
      </c>
      <c r="H71" s="308"/>
      <c r="I71" s="230">
        <v>0</v>
      </c>
      <c r="J71" s="308" t="str">
        <f>IFERROR(I71/H71*100,"")</f>
        <v/>
      </c>
      <c r="K71" s="131">
        <v>0</v>
      </c>
      <c r="L71" s="83">
        <f>IFERROR((I71-K71),"")</f>
        <v>0</v>
      </c>
      <c r="M71" s="97" t="str">
        <f>IFERROR(IF(D71&gt;0,I71/D71*10,""),"")</f>
        <v/>
      </c>
      <c r="N71" s="75" t="str">
        <f>IFERROR(IF(F71&gt;0,K71/F71*10,""),"")</f>
        <v/>
      </c>
      <c r="O71" s="141" t="str">
        <f t="shared" si="3"/>
        <v/>
      </c>
      <c r="P71" s="123" t="str">
        <f>IF(L71&gt;K71,"проверка","")</f>
        <v/>
      </c>
      <c r="Q71" s="54" t="s">
        <v>160</v>
      </c>
    </row>
    <row r="72" spans="1:17" s="1" customFormat="1" ht="15" hidden="1" customHeight="1" x14ac:dyDescent="0.25">
      <c r="A72" s="101" t="e">
        <f t="shared" si="2"/>
        <v>#VALUE!</v>
      </c>
      <c r="B72" s="210" t="s">
        <v>136</v>
      </c>
      <c r="C72" s="206"/>
      <c r="D72" s="195" t="e">
        <v>#VALUE!</v>
      </c>
      <c r="E72" s="230">
        <f>IFERROR(D72/C72*100,0)</f>
        <v>0</v>
      </c>
      <c r="F72" s="230" t="e">
        <v>#VALUE!</v>
      </c>
      <c r="G72" s="83" t="str">
        <f>IFERROR(D72-F72,"")</f>
        <v/>
      </c>
      <c r="H72" s="308"/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IFERROR((I72-K72),"")</f>
        <v/>
      </c>
      <c r="M72" s="97" t="str">
        <f>IFERROR(IF(D72&gt;0,I72/D72*10,""),"")</f>
        <v/>
      </c>
      <c r="N72" s="75" t="str">
        <f>IFERROR(IF(F72&gt;0,K72/F72*10,""),"")</f>
        <v/>
      </c>
      <c r="O72" s="141" t="str">
        <f t="shared" si="3"/>
        <v/>
      </c>
      <c r="P72" s="123" t="e">
        <f>IF(L72&gt;K72,"проверка","")</f>
        <v>#VALUE!</v>
      </c>
      <c r="Q72" s="54" t="s">
        <v>160</v>
      </c>
    </row>
    <row r="73" spans="1:17" s="1" customFormat="1" ht="15" hidden="1" customHeight="1" x14ac:dyDescent="0.25">
      <c r="A73" s="101" t="e">
        <f t="shared" si="2"/>
        <v>#VALUE!</v>
      </c>
      <c r="B73" s="210" t="s">
        <v>136</v>
      </c>
      <c r="C73" s="206"/>
      <c r="D73" s="195" t="e">
        <v>#VALUE!</v>
      </c>
      <c r="E73" s="230">
        <f>IFERROR(D73/C73*100,0)</f>
        <v>0</v>
      </c>
      <c r="F73" s="230" t="e">
        <v>#VALUE!</v>
      </c>
      <c r="G73" s="83" t="str">
        <f>IFERROR(D73-F73,"")</f>
        <v/>
      </c>
      <c r="H73" s="308"/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IFERROR((I73-K73),"")</f>
        <v/>
      </c>
      <c r="M73" s="97" t="str">
        <f>IFERROR(IF(D73&gt;0,I73/D73*10,""),"")</f>
        <v/>
      </c>
      <c r="N73" s="75" t="str">
        <f>IFERROR(IF(F73&gt;0,K73/F73*10,""),"")</f>
        <v/>
      </c>
      <c r="O73" s="141" t="str">
        <f t="shared" si="3"/>
        <v/>
      </c>
      <c r="P73" s="123" t="e">
        <f>IF(L73&gt;K73,"проверка","")</f>
        <v>#VALUE!</v>
      </c>
      <c r="Q73" s="54" t="s">
        <v>160</v>
      </c>
    </row>
    <row r="74" spans="1:17" s="1" customFormat="1" ht="15" hidden="1" customHeight="1" x14ac:dyDescent="0.25">
      <c r="A74" s="101" t="str">
        <f t="shared" si="2"/>
        <v>x</v>
      </c>
      <c r="B74" s="210" t="s">
        <v>41</v>
      </c>
      <c r="C74" s="206"/>
      <c r="D74" s="195">
        <v>0</v>
      </c>
      <c r="E74" s="230">
        <f>IFERROR(D74/C74*100,0)</f>
        <v>0</v>
      </c>
      <c r="F74" s="230">
        <v>0</v>
      </c>
      <c r="G74" s="83">
        <f>IFERROR(D74-F74,"")</f>
        <v>0</v>
      </c>
      <c r="H74" s="308"/>
      <c r="I74" s="230">
        <v>0</v>
      </c>
      <c r="J74" s="308" t="str">
        <f>IFERROR(I74/H74*100,"")</f>
        <v/>
      </c>
      <c r="K74" s="131">
        <v>0</v>
      </c>
      <c r="L74" s="83">
        <f>IFERROR((I74-K74),"")</f>
        <v>0</v>
      </c>
      <c r="M74" s="97" t="str">
        <f>IFERROR(IF(D74&gt;0,I74/D74*10,""),"")</f>
        <v/>
      </c>
      <c r="N74" s="75" t="str">
        <f>IFERROR(IF(F74&gt;0,K74/F74*10,""),"")</f>
        <v/>
      </c>
      <c r="O74" s="141" t="str">
        <f t="shared" si="3"/>
        <v/>
      </c>
      <c r="P74" s="123" t="str">
        <f>IF(L74&gt;K74,"проверка","")</f>
        <v/>
      </c>
      <c r="Q74" s="54" t="s">
        <v>160</v>
      </c>
    </row>
    <row r="75" spans="1:17" s="13" customFormat="1" ht="15.75" x14ac:dyDescent="0.25">
      <c r="A75" s="101">
        <f t="shared" si="2"/>
        <v>25.148999999999997</v>
      </c>
      <c r="B75" s="208" t="s">
        <v>42</v>
      </c>
      <c r="C75" s="209">
        <v>25.210999999999999</v>
      </c>
      <c r="D75" s="196">
        <v>25.148999999999997</v>
      </c>
      <c r="E75" s="237">
        <f>IFERROR(D75/C75*100,0)</f>
        <v>99.754075601919794</v>
      </c>
      <c r="F75" s="231">
        <v>23.406750000000002</v>
      </c>
      <c r="G75" s="98">
        <f>D75-F75</f>
        <v>1.742249999999995</v>
      </c>
      <c r="H75" s="236">
        <v>1170.5</v>
      </c>
      <c r="I75" s="237">
        <v>1202.2842000000001</v>
      </c>
      <c r="J75" s="351">
        <f>IFERROR(I75/H75*100,"")</f>
        <v>102.71543784707391</v>
      </c>
      <c r="K75" s="229">
        <v>1122.1019999999999</v>
      </c>
      <c r="L75" s="82">
        <f>IFERROR((I75-K75),"")</f>
        <v>80.182200000000194</v>
      </c>
      <c r="M75" s="71">
        <f>IFERROR(IF(D75&gt;0,I75/D75*10,""),"")</f>
        <v>478.06441608016229</v>
      </c>
      <c r="N75" s="73">
        <f>IF(F75&gt;0,K75/F75*10,"")</f>
        <v>479.39248293761403</v>
      </c>
      <c r="O75" s="141">
        <f t="shared" si="3"/>
        <v>-1.3280668574517449</v>
      </c>
      <c r="P75" s="123" t="str">
        <f>IF(L75&gt;K75,"проверка","")</f>
        <v/>
      </c>
      <c r="Q75" s="54" t="s">
        <v>160</v>
      </c>
    </row>
    <row r="76" spans="1:17" s="1" customFormat="1" ht="15" hidden="1" customHeight="1" x14ac:dyDescent="0.25">
      <c r="A76" s="101" t="str">
        <f t="shared" si="2"/>
        <v>x</v>
      </c>
      <c r="B76" s="210" t="s">
        <v>139</v>
      </c>
      <c r="C76" s="206"/>
      <c r="D76" s="195">
        <v>0</v>
      </c>
      <c r="E76" s="230">
        <f>IFERROR(D76/C76*100,0)</f>
        <v>0</v>
      </c>
      <c r="F76" s="230">
        <v>0</v>
      </c>
      <c r="G76" s="84">
        <f>IFERROR(D76-F76,"")</f>
        <v>0</v>
      </c>
      <c r="H76" s="309"/>
      <c r="I76" s="230">
        <v>0</v>
      </c>
      <c r="J76" s="308" t="str">
        <f>IFERROR(I76/H76*100,"")</f>
        <v/>
      </c>
      <c r="K76" s="131">
        <v>0</v>
      </c>
      <c r="L76" s="84">
        <f>IFERROR((I76-K76),"")</f>
        <v>0</v>
      </c>
      <c r="M76" s="97" t="str">
        <f>IFERROR(IF(D76&gt;0,I76/D76*10,""),"")</f>
        <v/>
      </c>
      <c r="N76" s="75" t="str">
        <f>IFERROR(IF(F76&gt;0,K76/F76*10,""),"")</f>
        <v/>
      </c>
      <c r="O76" s="98" t="str">
        <f t="shared" si="3"/>
        <v/>
      </c>
      <c r="P76" s="123" t="str">
        <f>IF(L76&gt;K76,"проверка","")</f>
        <v/>
      </c>
      <c r="Q76" s="54" t="s">
        <v>161</v>
      </c>
    </row>
    <row r="77" spans="1:17" s="1" customFormat="1" ht="15" hidden="1" customHeight="1" x14ac:dyDescent="0.25">
      <c r="A77" s="101" t="str">
        <f t="shared" si="2"/>
        <v>x</v>
      </c>
      <c r="B77" s="210" t="s">
        <v>140</v>
      </c>
      <c r="C77" s="206"/>
      <c r="D77" s="195">
        <v>0</v>
      </c>
      <c r="E77" s="230">
        <f>IFERROR(D77/C77*100,0)</f>
        <v>0</v>
      </c>
      <c r="F77" s="230">
        <v>0</v>
      </c>
      <c r="G77" s="84">
        <f>IFERROR(D77-F77,"")</f>
        <v>0</v>
      </c>
      <c r="H77" s="309"/>
      <c r="I77" s="230">
        <v>0</v>
      </c>
      <c r="J77" s="308" t="str">
        <f>IFERROR(I77/H77*100,"")</f>
        <v/>
      </c>
      <c r="K77" s="131">
        <v>0</v>
      </c>
      <c r="L77" s="84">
        <f>IFERROR((I77-K77),"")</f>
        <v>0</v>
      </c>
      <c r="M77" s="97" t="str">
        <f>IFERROR(IF(D77&gt;0,I77/D77*10,""),"")</f>
        <v/>
      </c>
      <c r="N77" s="75" t="str">
        <f>IFERROR(IF(F77&gt;0,K77/F77*10,""),"")</f>
        <v/>
      </c>
      <c r="O77" s="141" t="str">
        <f t="shared" si="3"/>
        <v/>
      </c>
      <c r="P77" s="123" t="str">
        <f>IF(L77&gt;K77,"проверка","")</f>
        <v/>
      </c>
      <c r="Q77" s="54" t="s">
        <v>160</v>
      </c>
    </row>
    <row r="78" spans="1:17" s="1" customFormat="1" ht="15" hidden="1" customHeight="1" x14ac:dyDescent="0.25">
      <c r="A78" s="101" t="str">
        <f t="shared" si="2"/>
        <v>x</v>
      </c>
      <c r="B78" s="210" t="s">
        <v>141</v>
      </c>
      <c r="C78" s="206"/>
      <c r="D78" s="195">
        <v>0</v>
      </c>
      <c r="E78" s="230">
        <f>IFERROR(D78/C78*100,0)</f>
        <v>0</v>
      </c>
      <c r="F78" s="230">
        <v>0</v>
      </c>
      <c r="G78" s="83">
        <f>IFERROR(D78-F78,"")</f>
        <v>0</v>
      </c>
      <c r="H78" s="308"/>
      <c r="I78" s="230">
        <v>0</v>
      </c>
      <c r="J78" s="308" t="str">
        <f>IFERROR(I78/H78*100,"")</f>
        <v/>
      </c>
      <c r="K78" s="131">
        <v>0</v>
      </c>
      <c r="L78" s="83">
        <f>IFERROR((I78-K78),"")</f>
        <v>0</v>
      </c>
      <c r="M78" s="97" t="str">
        <f>IFERROR(IF(D78&gt;0,I78/D78*10,""),"")</f>
        <v/>
      </c>
      <c r="N78" s="75" t="str">
        <f>IFERROR(IF(F78&gt;0,K78/F78*10,""),"")</f>
        <v/>
      </c>
      <c r="O78" s="141" t="str">
        <f t="shared" si="3"/>
        <v/>
      </c>
      <c r="P78" s="123" t="str">
        <f>IF(L78&gt;K78,"проверка","")</f>
        <v/>
      </c>
      <c r="Q78" s="54" t="s">
        <v>160</v>
      </c>
    </row>
    <row r="79" spans="1:17" s="1" customFormat="1" ht="15.75" x14ac:dyDescent="0.25">
      <c r="A79" s="101">
        <f t="shared" si="2"/>
        <v>25.148999999999997</v>
      </c>
      <c r="B79" s="210" t="s">
        <v>43</v>
      </c>
      <c r="C79" s="206">
        <v>25.210999999999999</v>
      </c>
      <c r="D79" s="195">
        <v>25.148999999999997</v>
      </c>
      <c r="E79" s="230">
        <f>IFERROR(D79/C79*100,0)</f>
        <v>99.754075601919794</v>
      </c>
      <c r="F79" s="230">
        <v>23.406750000000002</v>
      </c>
      <c r="G79" s="83">
        <f>IFERROR(D79-F79,"")</f>
        <v>1.742249999999995</v>
      </c>
      <c r="H79" s="308">
        <v>1170.5</v>
      </c>
      <c r="I79" s="230">
        <v>1202.2842000000001</v>
      </c>
      <c r="J79" s="308">
        <f>IFERROR(I79/H79*100,"")</f>
        <v>102.71543784707391</v>
      </c>
      <c r="K79" s="131">
        <v>1122.1019999999999</v>
      </c>
      <c r="L79" s="83">
        <f>IFERROR((I79-K79),"")</f>
        <v>80.182200000000194</v>
      </c>
      <c r="M79" s="97">
        <f>IFERROR(IF(D79&gt;0,I79/D79*10,""),"")</f>
        <v>478.06441608016229</v>
      </c>
      <c r="N79" s="75">
        <f>IFERROR(IF(F79&gt;0,K79/F79*10,""),"")</f>
        <v>479.39248293761403</v>
      </c>
      <c r="O79" s="141">
        <f t="shared" si="3"/>
        <v>-1.3280668574517449</v>
      </c>
      <c r="P79" s="123" t="str">
        <f>IF(L79&gt;K79,"проверка","")</f>
        <v/>
      </c>
      <c r="Q79" s="54" t="s">
        <v>160</v>
      </c>
    </row>
    <row r="80" spans="1:17" s="1" customFormat="1" ht="15" hidden="1" customHeight="1" x14ac:dyDescent="0.25">
      <c r="A80" s="101" t="str">
        <f t="shared" si="2"/>
        <v>x</v>
      </c>
      <c r="B80" s="210" t="s">
        <v>44</v>
      </c>
      <c r="C80" s="206">
        <v>0</v>
      </c>
      <c r="D80" s="195">
        <v>0</v>
      </c>
      <c r="E80" s="230">
        <f>IFERROR(D80/C80*100,0)</f>
        <v>0</v>
      </c>
      <c r="F80" s="230">
        <v>0</v>
      </c>
      <c r="G80" s="83">
        <f>IFERROR(D80-F80,"")</f>
        <v>0</v>
      </c>
      <c r="H80" s="308"/>
      <c r="I80" s="230">
        <v>0</v>
      </c>
      <c r="J80" s="308" t="str">
        <f>IFERROR(I80/H80*100,"")</f>
        <v/>
      </c>
      <c r="K80" s="131">
        <v>0</v>
      </c>
      <c r="L80" s="83">
        <f>IFERROR((I80-K80),"")</f>
        <v>0</v>
      </c>
      <c r="M80" s="97" t="str">
        <f>IFERROR(IF(D80&gt;0,I80/D80*10,""),"")</f>
        <v/>
      </c>
      <c r="N80" s="75" t="str">
        <f>IFERROR(IF(F80&gt;0,K80/F80*10,""),"")</f>
        <v/>
      </c>
      <c r="O80" s="141" t="str">
        <f t="shared" si="3"/>
        <v/>
      </c>
      <c r="P80" s="123" t="str">
        <f>IF(L80&gt;K80,"проверка","")</f>
        <v/>
      </c>
      <c r="Q80" s="54" t="s">
        <v>160</v>
      </c>
    </row>
    <row r="81" spans="1:17" s="1" customFormat="1" ht="15" hidden="1" customHeight="1" x14ac:dyDescent="0.25">
      <c r="A81" s="101" t="e">
        <f t="shared" si="2"/>
        <v>#VALUE!</v>
      </c>
      <c r="B81" s="210" t="s">
        <v>136</v>
      </c>
      <c r="C81" s="206"/>
      <c r="D81" s="195" t="e">
        <v>#VALUE!</v>
      </c>
      <c r="E81" s="230">
        <f>IFERROR(D81/C81*100,0)</f>
        <v>0</v>
      </c>
      <c r="F81" s="230" t="e">
        <v>#VALUE!</v>
      </c>
      <c r="G81" s="83" t="str">
        <f>IFERROR(D81-F81,"")</f>
        <v/>
      </c>
      <c r="H81" s="308"/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IFERROR((I81-K81),"")</f>
        <v/>
      </c>
      <c r="M81" s="97" t="str">
        <f>IFERROR(IF(D81&gt;0,I81/D81*10,""),"")</f>
        <v/>
      </c>
      <c r="N81" s="75" t="str">
        <f>IFERROR(IF(F81&gt;0,K81/F81*10,""),"")</f>
        <v/>
      </c>
      <c r="O81" s="141" t="str">
        <f t="shared" si="3"/>
        <v/>
      </c>
      <c r="P81" s="123" t="e">
        <f>IF(L81&gt;K81,"проверка","")</f>
        <v>#VALUE!</v>
      </c>
      <c r="Q81" s="54" t="s">
        <v>160</v>
      </c>
    </row>
    <row r="82" spans="1:17" s="1" customFormat="1" ht="15" hidden="1" customHeight="1" x14ac:dyDescent="0.25">
      <c r="A82" s="101" t="e">
        <f t="shared" si="2"/>
        <v>#VALUE!</v>
      </c>
      <c r="B82" s="210" t="s">
        <v>136</v>
      </c>
      <c r="C82" s="206"/>
      <c r="D82" s="195" t="e">
        <v>#VALUE!</v>
      </c>
      <c r="E82" s="230">
        <f>IFERROR(D82/C82*100,0)</f>
        <v>0</v>
      </c>
      <c r="F82" s="230" t="e">
        <v>#VALUE!</v>
      </c>
      <c r="G82" s="83" t="str">
        <f>IFERROR(D82-F82,"")</f>
        <v/>
      </c>
      <c r="H82" s="308"/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IFERROR((I82-K82),"")</f>
        <v/>
      </c>
      <c r="M82" s="97" t="str">
        <f>IFERROR(IF(D82&gt;0,I82/D82*10,""),"")</f>
        <v/>
      </c>
      <c r="N82" s="75" t="str">
        <f>IFERROR(IF(F82&gt;0,K82/F82*10,""),"")</f>
        <v/>
      </c>
      <c r="O82" s="141" t="str">
        <f t="shared" si="3"/>
        <v/>
      </c>
      <c r="P82" s="123" t="e">
        <f>IF(L82&gt;K82,"проверка","")</f>
        <v>#VALUE!</v>
      </c>
      <c r="Q82" s="54" t="s">
        <v>160</v>
      </c>
    </row>
    <row r="83" spans="1:17" s="1" customFormat="1" ht="15" hidden="1" customHeight="1" x14ac:dyDescent="0.25">
      <c r="A83" s="101" t="str">
        <f t="shared" si="2"/>
        <v>x</v>
      </c>
      <c r="B83" s="210" t="s">
        <v>45</v>
      </c>
      <c r="C83" s="206">
        <v>0</v>
      </c>
      <c r="D83" s="195">
        <v>0</v>
      </c>
      <c r="E83" s="230">
        <f>IFERROR(D83/C83*100,0)</f>
        <v>0</v>
      </c>
      <c r="F83" s="230">
        <v>0</v>
      </c>
      <c r="G83" s="83">
        <f>IFERROR(D83-F83,"")</f>
        <v>0</v>
      </c>
      <c r="H83" s="308"/>
      <c r="I83" s="230">
        <v>0</v>
      </c>
      <c r="J83" s="308" t="str">
        <f>IFERROR(I83/H83*100,"")</f>
        <v/>
      </c>
      <c r="K83" s="131">
        <v>0</v>
      </c>
      <c r="L83" s="83">
        <f>IFERROR((I83-K83),"")</f>
        <v>0</v>
      </c>
      <c r="M83" s="97" t="str">
        <f>IFERROR(IF(D83&gt;0,I83/D83*10,""),"")</f>
        <v/>
      </c>
      <c r="N83" s="75" t="str">
        <f>IFERROR(IF(F83&gt;0,K83/F83*10,""),"")</f>
        <v/>
      </c>
      <c r="O83" s="141" t="str">
        <f t="shared" si="3"/>
        <v/>
      </c>
      <c r="P83" s="123" t="str">
        <f>IF(L83&gt;K83,"проверка","")</f>
        <v/>
      </c>
      <c r="Q83" s="54" t="s">
        <v>160</v>
      </c>
    </row>
    <row r="84" spans="1:17" s="1" customFormat="1" ht="15" hidden="1" customHeight="1" x14ac:dyDescent="0.25">
      <c r="A84" s="101" t="e">
        <f t="shared" si="2"/>
        <v>#VALUE!</v>
      </c>
      <c r="B84" s="210" t="s">
        <v>136</v>
      </c>
      <c r="C84" s="206"/>
      <c r="D84" s="195" t="e">
        <v>#VALUE!</v>
      </c>
      <c r="E84" s="230">
        <f>IFERROR(D84/C84*100,0)</f>
        <v>0</v>
      </c>
      <c r="F84" s="230" t="e">
        <v>#VALUE!</v>
      </c>
      <c r="G84" s="83" t="str">
        <f>IFERROR(D84-F84,"")</f>
        <v/>
      </c>
      <c r="H84" s="308"/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IFERROR((I84-K84),"")</f>
        <v/>
      </c>
      <c r="M84" s="97" t="str">
        <f>IFERROR(IF(D84&gt;0,I84/D84*10,""),"")</f>
        <v/>
      </c>
      <c r="N84" s="75" t="str">
        <f>IFERROR(IF(F84&gt;0,K84/F84*10,""),"")</f>
        <v/>
      </c>
      <c r="O84" s="141" t="str">
        <f t="shared" si="3"/>
        <v/>
      </c>
      <c r="P84" s="123" t="e">
        <f>IF(L84&gt;K84,"проверка","")</f>
        <v>#VALUE!</v>
      </c>
      <c r="Q84" s="54" t="s">
        <v>160</v>
      </c>
    </row>
    <row r="85" spans="1:17" s="1" customFormat="1" ht="15" hidden="1" customHeight="1" x14ac:dyDescent="0.25">
      <c r="A85" s="101" t="str">
        <f t="shared" si="2"/>
        <v>x</v>
      </c>
      <c r="B85" s="210" t="s">
        <v>46</v>
      </c>
      <c r="C85" s="206">
        <v>0</v>
      </c>
      <c r="D85" s="195">
        <v>0</v>
      </c>
      <c r="E85" s="230">
        <f>IFERROR(D85/C85*100,0)</f>
        <v>0</v>
      </c>
      <c r="F85" s="230">
        <v>0</v>
      </c>
      <c r="G85" s="83">
        <f>IFERROR(D85-F85,"")</f>
        <v>0</v>
      </c>
      <c r="H85" s="308"/>
      <c r="I85" s="230">
        <v>0</v>
      </c>
      <c r="J85" s="308" t="str">
        <f>IFERROR(I85/H85*100,"")</f>
        <v/>
      </c>
      <c r="K85" s="131">
        <v>0</v>
      </c>
      <c r="L85" s="83">
        <f>IFERROR((I85-K85),"")</f>
        <v>0</v>
      </c>
      <c r="M85" s="97" t="str">
        <f>IFERROR(IF(D85&gt;0,I85/D85*10,""),"")</f>
        <v/>
      </c>
      <c r="N85" s="75" t="str">
        <f>IFERROR(IF(F85&gt;0,K85/F85*10,""),"")</f>
        <v/>
      </c>
      <c r="O85" s="141" t="str">
        <f t="shared" si="3"/>
        <v/>
      </c>
      <c r="P85" s="123" t="str">
        <f>IF(L85&gt;K85,"проверка","")</f>
        <v/>
      </c>
      <c r="Q85" s="54" t="s">
        <v>160</v>
      </c>
    </row>
    <row r="86" spans="1:17" s="1" customFormat="1" ht="15" hidden="1" customHeight="1" x14ac:dyDescent="0.25">
      <c r="A86" s="101" t="str">
        <f t="shared" si="2"/>
        <v>x</v>
      </c>
      <c r="B86" s="210" t="s">
        <v>47</v>
      </c>
      <c r="C86" s="206">
        <v>0</v>
      </c>
      <c r="D86" s="195">
        <v>0</v>
      </c>
      <c r="E86" s="230">
        <f>IFERROR(D86/C86*100,0)</f>
        <v>0</v>
      </c>
      <c r="F86" s="230">
        <v>0</v>
      </c>
      <c r="G86" s="83">
        <f>IFERROR(D86-F86,"")</f>
        <v>0</v>
      </c>
      <c r="H86" s="308"/>
      <c r="I86" s="230">
        <v>0</v>
      </c>
      <c r="J86" s="308" t="str">
        <f>IFERROR(I86/H86*100,"")</f>
        <v/>
      </c>
      <c r="K86" s="131">
        <v>0</v>
      </c>
      <c r="L86" s="83">
        <f>IFERROR((I86-K86),"")</f>
        <v>0</v>
      </c>
      <c r="M86" s="97" t="str">
        <f>IFERROR(IF(D86&gt;0,I86/D86*10,""),"")</f>
        <v/>
      </c>
      <c r="N86" s="75" t="str">
        <f>IFERROR(IF(F86&gt;0,K86/F86*10,""),"")</f>
        <v/>
      </c>
      <c r="O86" s="141" t="str">
        <f t="shared" si="3"/>
        <v/>
      </c>
      <c r="P86" s="123" t="str">
        <f>IF(L86&gt;K86,"проверка","")</f>
        <v/>
      </c>
      <c r="Q86" s="54" t="s">
        <v>160</v>
      </c>
    </row>
    <row r="87" spans="1:17" s="1" customFormat="1" ht="15" hidden="1" customHeight="1" x14ac:dyDescent="0.25">
      <c r="A87" s="101" t="str">
        <f t="shared" si="2"/>
        <v>x</v>
      </c>
      <c r="B87" s="210" t="s">
        <v>48</v>
      </c>
      <c r="C87" s="206">
        <v>0</v>
      </c>
      <c r="D87" s="195">
        <v>0</v>
      </c>
      <c r="E87" s="230">
        <f>IFERROR(D87/C87*100,0)</f>
        <v>0</v>
      </c>
      <c r="F87" s="230">
        <v>0</v>
      </c>
      <c r="G87" s="83">
        <f>IFERROR(D87-F87,"")</f>
        <v>0</v>
      </c>
      <c r="H87" s="308"/>
      <c r="I87" s="230">
        <v>0</v>
      </c>
      <c r="J87" s="308" t="str">
        <f>IFERROR(I87/H87*100,"")</f>
        <v/>
      </c>
      <c r="K87" s="131">
        <v>0</v>
      </c>
      <c r="L87" s="83">
        <f>IFERROR((I87-K87),"")</f>
        <v>0</v>
      </c>
      <c r="M87" s="97" t="str">
        <f>IFERROR(IF(D87&gt;0,I87/D87*10,""),"")</f>
        <v/>
      </c>
      <c r="N87" s="75" t="str">
        <f>IFERROR(IF(F87&gt;0,K87/F87*10,""),"")</f>
        <v/>
      </c>
      <c r="O87" s="141" t="str">
        <f t="shared" si="3"/>
        <v/>
      </c>
      <c r="P87" s="123" t="str">
        <f>IF(L87&gt;K87,"проверка","")</f>
        <v/>
      </c>
      <c r="Q87" s="54" t="s">
        <v>160</v>
      </c>
    </row>
    <row r="88" spans="1:17" s="1" customFormat="1" ht="15" hidden="1" customHeight="1" x14ac:dyDescent="0.25">
      <c r="A88" s="101" t="str">
        <f t="shared" si="2"/>
        <v>x</v>
      </c>
      <c r="B88" s="205" t="s">
        <v>49</v>
      </c>
      <c r="C88" s="206">
        <v>0</v>
      </c>
      <c r="D88" s="195">
        <v>0</v>
      </c>
      <c r="E88" s="230">
        <f>IFERROR(D88/C88*100,0)</f>
        <v>0</v>
      </c>
      <c r="F88" s="230">
        <v>0</v>
      </c>
      <c r="G88" s="83">
        <f>IFERROR(D88-F88,"")</f>
        <v>0</v>
      </c>
      <c r="H88" s="308"/>
      <c r="I88" s="230">
        <v>0</v>
      </c>
      <c r="J88" s="308" t="str">
        <f>IFERROR(I88/H88*100,"")</f>
        <v/>
      </c>
      <c r="K88" s="131">
        <v>0</v>
      </c>
      <c r="L88" s="83">
        <f>IFERROR((I88-K88),"")</f>
        <v>0</v>
      </c>
      <c r="M88" s="95" t="str">
        <f>IFERROR(IF(D88&gt;0,I88/D88*10,""),"")</f>
        <v/>
      </c>
      <c r="N88" s="75" t="str">
        <f>IFERROR(IF(F88&gt;0,K88/F88*10,""),"")</f>
        <v/>
      </c>
      <c r="O88" s="141" t="str">
        <f t="shared" si="3"/>
        <v/>
      </c>
      <c r="P88" s="123" t="str">
        <f>IF(L88&gt;K88,"проверка","")</f>
        <v/>
      </c>
      <c r="Q88" s="54" t="s">
        <v>160</v>
      </c>
    </row>
    <row r="89" spans="1:17" s="13" customFormat="1" ht="15.75" hidden="1" customHeight="1" x14ac:dyDescent="0.25">
      <c r="A89" s="101" t="str">
        <f t="shared" si="2"/>
        <v>x</v>
      </c>
      <c r="B89" s="208" t="s">
        <v>50</v>
      </c>
      <c r="C89" s="209">
        <v>0</v>
      </c>
      <c r="D89" s="196">
        <v>0</v>
      </c>
      <c r="E89" s="237">
        <f>IFERROR(D89/C89*100,0)</f>
        <v>0</v>
      </c>
      <c r="F89" s="231">
        <v>0</v>
      </c>
      <c r="G89" s="98">
        <f>IFERROR(D89-F89,"")</f>
        <v>0</v>
      </c>
      <c r="H89" s="236"/>
      <c r="I89" s="237">
        <v>0</v>
      </c>
      <c r="J89" s="351" t="str">
        <f>IFERROR(I89/H89*100,"")</f>
        <v/>
      </c>
      <c r="K89" s="231">
        <v>0</v>
      </c>
      <c r="L89" s="98">
        <f>IFERROR((I89-K89),"")</f>
        <v>0</v>
      </c>
      <c r="M89" s="71" t="str">
        <f>IFERROR(IF(D89&gt;0,I89/D89*10,""),"")</f>
        <v/>
      </c>
      <c r="N89" s="73" t="str">
        <f>IFERROR(IF(F89&gt;0,K89/F89*10,""),"")</f>
        <v/>
      </c>
      <c r="O89" s="141" t="str">
        <f t="shared" si="3"/>
        <v/>
      </c>
      <c r="P89" s="123" t="str">
        <f>IF(L89&gt;K89,"проверка","")</f>
        <v/>
      </c>
      <c r="Q89" s="54" t="s">
        <v>160</v>
      </c>
    </row>
    <row r="90" spans="1:17" s="1" customFormat="1" ht="15" hidden="1" customHeight="1" x14ac:dyDescent="0.25">
      <c r="A90" s="101" t="str">
        <f t="shared" si="2"/>
        <v>x</v>
      </c>
      <c r="B90" s="210" t="s">
        <v>97</v>
      </c>
      <c r="C90" s="206">
        <v>0</v>
      </c>
      <c r="D90" s="195">
        <v>0</v>
      </c>
      <c r="E90" s="230">
        <f>IFERROR(D90/C90*100,0)</f>
        <v>0</v>
      </c>
      <c r="F90" s="230">
        <v>0</v>
      </c>
      <c r="G90" s="84">
        <f>IFERROR(D90-F90,"")</f>
        <v>0</v>
      </c>
      <c r="H90" s="309"/>
      <c r="I90" s="230">
        <v>0</v>
      </c>
      <c r="J90" s="308" t="str">
        <f>IFERROR(I90/H90*100,"")</f>
        <v/>
      </c>
      <c r="K90" s="131">
        <v>0</v>
      </c>
      <c r="L90" s="84">
        <f>IFERROR((I90-K90),"")</f>
        <v>0</v>
      </c>
      <c r="M90" s="97" t="str">
        <f>IFERROR(IF(D90&gt;0,I90/D90*10,""),"")</f>
        <v/>
      </c>
      <c r="N90" s="75" t="str">
        <f>IFERROR(IF(F90&gt;0,K90/F90*10,""),"")</f>
        <v/>
      </c>
      <c r="O90" s="98" t="str">
        <f t="shared" si="3"/>
        <v/>
      </c>
      <c r="P90" s="123" t="str">
        <f>IF(L90&gt;K90,"проверка","")</f>
        <v/>
      </c>
      <c r="Q90" s="54" t="s">
        <v>160</v>
      </c>
    </row>
    <row r="91" spans="1:17" s="1" customFormat="1" ht="15" hidden="1" customHeight="1" x14ac:dyDescent="0.25">
      <c r="A91" s="101" t="str">
        <f t="shared" si="2"/>
        <v>x</v>
      </c>
      <c r="B91" s="210" t="s">
        <v>98</v>
      </c>
      <c r="C91" s="206">
        <v>0</v>
      </c>
      <c r="D91" s="195">
        <v>0</v>
      </c>
      <c r="E91" s="230">
        <f>IFERROR(D91/C91*100,0)</f>
        <v>0</v>
      </c>
      <c r="F91" s="230">
        <v>0</v>
      </c>
      <c r="G91" s="83">
        <f>IFERROR(D91-F91,"")</f>
        <v>0</v>
      </c>
      <c r="H91" s="308"/>
      <c r="I91" s="230">
        <v>0</v>
      </c>
      <c r="J91" s="308" t="str">
        <f>IFERROR(I91/H91*100,"")</f>
        <v/>
      </c>
      <c r="K91" s="131">
        <v>0</v>
      </c>
      <c r="L91" s="83">
        <f>IFERROR((I91-K91),"")</f>
        <v>0</v>
      </c>
      <c r="M91" s="97" t="str">
        <f>IFERROR(IF(D91&gt;0,I91/D91*10,""),"")</f>
        <v/>
      </c>
      <c r="N91" s="75" t="str">
        <f>IFERROR(IF(F91&gt;0,K91/F91*10,""),"")</f>
        <v/>
      </c>
      <c r="O91" s="141" t="str">
        <f t="shared" si="3"/>
        <v/>
      </c>
      <c r="P91" s="123" t="str">
        <f>IF(L91&gt;K91,"проверка","")</f>
        <v/>
      </c>
      <c r="Q91" s="54" t="s">
        <v>160</v>
      </c>
    </row>
    <row r="92" spans="1:17" s="1" customFormat="1" ht="15" hidden="1" customHeight="1" x14ac:dyDescent="0.25">
      <c r="A92" s="101" t="str">
        <f t="shared" si="2"/>
        <v>x</v>
      </c>
      <c r="B92" s="210" t="s">
        <v>61</v>
      </c>
      <c r="C92" s="206">
        <v>0</v>
      </c>
      <c r="D92" s="195">
        <v>0</v>
      </c>
      <c r="E92" s="230">
        <f>IFERROR(D92/C92*100,0)</f>
        <v>0</v>
      </c>
      <c r="F92" s="230">
        <v>0</v>
      </c>
      <c r="G92" s="83">
        <f>IFERROR(D92-F92,"")</f>
        <v>0</v>
      </c>
      <c r="H92" s="308"/>
      <c r="I92" s="230">
        <v>0</v>
      </c>
      <c r="J92" s="308" t="str">
        <f>IFERROR(I92/H92*100,"")</f>
        <v/>
      </c>
      <c r="K92" s="131">
        <v>0</v>
      </c>
      <c r="L92" s="83">
        <f>IFERROR((I92-K92),"")</f>
        <v>0</v>
      </c>
      <c r="M92" s="97" t="str">
        <f>IFERROR(IF(D92&gt;0,I92/D92*10,""),"")</f>
        <v/>
      </c>
      <c r="N92" s="75" t="str">
        <f>IFERROR(IF(F92&gt;0,K92/F92*10,""),"")</f>
        <v/>
      </c>
      <c r="O92" s="141" t="str">
        <f t="shared" si="3"/>
        <v/>
      </c>
      <c r="P92" s="123" t="str">
        <f>IF(L92&gt;K92,"проверка","")</f>
        <v/>
      </c>
      <c r="Q92" s="54" t="s">
        <v>161</v>
      </c>
    </row>
    <row r="93" spans="1:17" s="1" customFormat="1" ht="15" hidden="1" customHeight="1" x14ac:dyDescent="0.25">
      <c r="A93" s="101" t="e">
        <f t="shared" si="2"/>
        <v>#VALUE!</v>
      </c>
      <c r="B93" s="210" t="s">
        <v>136</v>
      </c>
      <c r="C93" s="206"/>
      <c r="D93" s="195" t="e">
        <v>#VALUE!</v>
      </c>
      <c r="E93" s="230">
        <f>IFERROR(D93/C93*100,0)</f>
        <v>0</v>
      </c>
      <c r="F93" s="230" t="e">
        <v>#VALUE!</v>
      </c>
      <c r="G93" s="84" t="str">
        <f>IFERROR(D93-F93,"")</f>
        <v/>
      </c>
      <c r="H93" s="309"/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IFERROR((I93-K93),"")</f>
        <v/>
      </c>
      <c r="M93" s="97" t="str">
        <f>IFERROR(IF(D93&gt;0,I93/D93*10,""),"")</f>
        <v/>
      </c>
      <c r="N93" s="75" t="str">
        <f>IFERROR(IF(F93&gt;0,K93/F93*10,""),"")</f>
        <v/>
      </c>
      <c r="O93" s="141" t="str">
        <f t="shared" si="3"/>
        <v/>
      </c>
      <c r="P93" s="123" t="e">
        <f>IF(L93&gt;K93,"проверка","")</f>
        <v>#VALUE!</v>
      </c>
      <c r="Q93" s="54" t="s">
        <v>160</v>
      </c>
    </row>
    <row r="94" spans="1:17" s="1" customFormat="1" ht="15" hidden="1" customHeight="1" x14ac:dyDescent="0.25">
      <c r="A94" s="101" t="str">
        <f t="shared" si="2"/>
        <v>x</v>
      </c>
      <c r="B94" s="210" t="s">
        <v>51</v>
      </c>
      <c r="C94" s="206">
        <v>0</v>
      </c>
      <c r="D94" s="195">
        <v>0</v>
      </c>
      <c r="E94" s="230">
        <f>IFERROR(D94/C94*100,0)</f>
        <v>0</v>
      </c>
      <c r="F94" s="230">
        <v>0</v>
      </c>
      <c r="G94" s="83">
        <f>IFERROR(D94-F94,"")</f>
        <v>0</v>
      </c>
      <c r="H94" s="308"/>
      <c r="I94" s="230">
        <v>0</v>
      </c>
      <c r="J94" s="308" t="str">
        <f>IFERROR(I94/H94*100,"")</f>
        <v/>
      </c>
      <c r="K94" s="131">
        <v>0</v>
      </c>
      <c r="L94" s="83">
        <f>IFERROR((I94-K94),"")</f>
        <v>0</v>
      </c>
      <c r="M94" s="97" t="str">
        <f>IFERROR(IF(D94&gt;0,I94/D94*10,""),"")</f>
        <v/>
      </c>
      <c r="N94" s="75" t="str">
        <f>IFERROR(IF(F94&gt;0,K94/F94*10,""),"")</f>
        <v/>
      </c>
      <c r="O94" s="141" t="str">
        <f t="shared" si="3"/>
        <v/>
      </c>
      <c r="P94" s="123" t="str">
        <f>IF(L94&gt;K94,"проверка","")</f>
        <v/>
      </c>
      <c r="Q94" s="54" t="s">
        <v>160</v>
      </c>
    </row>
    <row r="95" spans="1:17" s="1" customFormat="1" ht="15" hidden="1" customHeight="1" x14ac:dyDescent="0.25">
      <c r="A95" s="101" t="str">
        <f t="shared" si="2"/>
        <v>x</v>
      </c>
      <c r="B95" s="210" t="s">
        <v>52</v>
      </c>
      <c r="C95" s="206">
        <v>0</v>
      </c>
      <c r="D95" s="195">
        <v>0</v>
      </c>
      <c r="E95" s="230">
        <f>IFERROR(D95/C95*100,0)</f>
        <v>0</v>
      </c>
      <c r="F95" s="230">
        <v>0</v>
      </c>
      <c r="G95" s="83">
        <f>IFERROR(D95-F95,"")</f>
        <v>0</v>
      </c>
      <c r="H95" s="308"/>
      <c r="I95" s="230">
        <v>0</v>
      </c>
      <c r="J95" s="308" t="str">
        <f>IFERROR(I95/H95*100,"")</f>
        <v/>
      </c>
      <c r="K95" s="131">
        <v>0</v>
      </c>
      <c r="L95" s="83">
        <f>IFERROR((I95-K95),"")</f>
        <v>0</v>
      </c>
      <c r="M95" s="97" t="str">
        <f>IFERROR(IF(D95&gt;0,I95/D95*10,""),"")</f>
        <v/>
      </c>
      <c r="N95" s="75" t="str">
        <f>IFERROR(IF(F95&gt;0,K95/F95*10,""),"")</f>
        <v/>
      </c>
      <c r="O95" s="141" t="str">
        <f t="shared" si="3"/>
        <v/>
      </c>
      <c r="P95" s="123" t="str">
        <f>IF(L95&gt;K95,"проверка","")</f>
        <v/>
      </c>
      <c r="Q95" s="54" t="s">
        <v>160</v>
      </c>
    </row>
    <row r="96" spans="1:17" s="1" customFormat="1" ht="15" hidden="1" customHeight="1" x14ac:dyDescent="0.25">
      <c r="A96" s="101" t="str">
        <f t="shared" si="2"/>
        <v>x</v>
      </c>
      <c r="B96" s="210" t="s">
        <v>53</v>
      </c>
      <c r="C96" s="206">
        <v>0</v>
      </c>
      <c r="D96" s="195">
        <v>0</v>
      </c>
      <c r="E96" s="230">
        <f>IFERROR(D96/C96*100,0)</f>
        <v>0</v>
      </c>
      <c r="F96" s="230">
        <v>0</v>
      </c>
      <c r="G96" s="83">
        <f>IFERROR(D96-F96,"")</f>
        <v>0</v>
      </c>
      <c r="H96" s="308"/>
      <c r="I96" s="230">
        <v>0</v>
      </c>
      <c r="J96" s="308" t="str">
        <f>IFERROR(I96/H96*100,"")</f>
        <v/>
      </c>
      <c r="K96" s="131">
        <v>0</v>
      </c>
      <c r="L96" s="83">
        <f>IFERROR((I96-K96),"")</f>
        <v>0</v>
      </c>
      <c r="M96" s="97" t="str">
        <f>IFERROR(IF(D96&gt;0,I96/D96*10,""),"")</f>
        <v/>
      </c>
      <c r="N96" s="75" t="str">
        <f>IFERROR(IF(F96&gt;0,K96/F96*10,""),"")</f>
        <v/>
      </c>
      <c r="O96" s="141" t="str">
        <f t="shared" si="3"/>
        <v/>
      </c>
      <c r="P96" s="123" t="str">
        <f>IF(L96&gt;K96,"проверка","")</f>
        <v/>
      </c>
      <c r="Q96" s="54" t="s">
        <v>160</v>
      </c>
    </row>
    <row r="97" spans="1:17" s="1" customFormat="1" ht="15" hidden="1" customHeight="1" x14ac:dyDescent="0.25">
      <c r="A97" s="101" t="str">
        <f t="shared" si="2"/>
        <v>x</v>
      </c>
      <c r="B97" s="210" t="s">
        <v>82</v>
      </c>
      <c r="C97" s="206">
        <v>0</v>
      </c>
      <c r="D97" s="195">
        <v>0</v>
      </c>
      <c r="E97" s="230">
        <f>IFERROR(D97/C97*100,0)</f>
        <v>0</v>
      </c>
      <c r="F97" s="230">
        <v>0</v>
      </c>
      <c r="G97" s="83">
        <f>IFERROR(D97-F97,"")</f>
        <v>0</v>
      </c>
      <c r="H97" s="308"/>
      <c r="I97" s="230">
        <v>0</v>
      </c>
      <c r="J97" s="308" t="str">
        <f>IFERROR(I97/H97*100,"")</f>
        <v/>
      </c>
      <c r="K97" s="131">
        <v>0</v>
      </c>
      <c r="L97" s="83">
        <f>IFERROR((I97-K97),"")</f>
        <v>0</v>
      </c>
      <c r="M97" s="97" t="str">
        <f>IFERROR(IF(D97&gt;0,I97/D97*10,""),"")</f>
        <v/>
      </c>
      <c r="N97" s="75" t="str">
        <f>IFERROR(IF(F97&gt;0,K97/F97*10,""),"")</f>
        <v/>
      </c>
      <c r="O97" s="141" t="str">
        <f t="shared" si="3"/>
        <v/>
      </c>
      <c r="P97" s="123" t="str">
        <f>IF(L97&gt;K97,"проверка","")</f>
        <v/>
      </c>
      <c r="Q97" s="54" t="s">
        <v>160</v>
      </c>
    </row>
    <row r="98" spans="1:17" s="1" customFormat="1" ht="15" hidden="1" customHeight="1" x14ac:dyDescent="0.25">
      <c r="A98" s="101" t="e">
        <f t="shared" si="2"/>
        <v>#VALUE!</v>
      </c>
      <c r="B98" s="210" t="s">
        <v>136</v>
      </c>
      <c r="C98" s="206"/>
      <c r="D98" s="195" t="e">
        <v>#VALUE!</v>
      </c>
      <c r="E98" s="230">
        <f>IFERROR(D98/C98*100,0)</f>
        <v>0</v>
      </c>
      <c r="F98" s="230" t="e">
        <v>#VALUE!</v>
      </c>
      <c r="G98" s="83" t="str">
        <f>IFERROR(D98-F98,"")</f>
        <v/>
      </c>
      <c r="H98" s="308"/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IFERROR((I98-K98),"")</f>
        <v/>
      </c>
      <c r="M98" s="92" t="str">
        <f>IFERROR(IF(D98&gt;0,I98/D98*10,""),"")</f>
        <v/>
      </c>
      <c r="N98" s="75" t="str">
        <f>IFERROR(IF(F98&gt;0,K98/F98*10,""),"")</f>
        <v/>
      </c>
      <c r="O98" s="141" t="str">
        <f t="shared" si="3"/>
        <v/>
      </c>
      <c r="P98" s="123" t="e">
        <f>IF(L98&gt;K98,"проверка","")</f>
        <v>#VALUE!</v>
      </c>
      <c r="Q98" s="54" t="s">
        <v>160</v>
      </c>
    </row>
    <row r="99" spans="1:17" s="1" customFormat="1" ht="15" hidden="1" customHeight="1" x14ac:dyDescent="0.25">
      <c r="A99" s="101" t="str">
        <f t="shared" si="2"/>
        <v>x</v>
      </c>
      <c r="B99" s="210" t="s">
        <v>55</v>
      </c>
      <c r="C99" s="206">
        <v>0</v>
      </c>
      <c r="D99" s="195">
        <v>0</v>
      </c>
      <c r="E99" s="230">
        <f>IFERROR(D99/C99*100,0)</f>
        <v>0</v>
      </c>
      <c r="F99" s="230">
        <v>0</v>
      </c>
      <c r="G99" s="83">
        <f>IFERROR(D99-F99,"")</f>
        <v>0</v>
      </c>
      <c r="H99" s="308"/>
      <c r="I99" s="230">
        <v>0</v>
      </c>
      <c r="J99" s="308" t="str">
        <f>IFERROR(I99/H99*100,"")</f>
        <v/>
      </c>
      <c r="K99" s="131">
        <v>0</v>
      </c>
      <c r="L99" s="83">
        <f>IFERROR((I99-K99),"")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 t="str">
        <f t="shared" si="3"/>
        <v/>
      </c>
      <c r="P99" s="123" t="str">
        <f>IF(L99&gt;K99,"проверка","")</f>
        <v/>
      </c>
      <c r="Q99" s="54" t="s">
        <v>160</v>
      </c>
    </row>
    <row r="100" spans="1:17" s="1" customFormat="1" ht="15" hidden="1" customHeight="1" x14ac:dyDescent="0.25">
      <c r="A100" s="101" t="str">
        <f t="shared" si="2"/>
        <v>x</v>
      </c>
      <c r="B100" s="210" t="s">
        <v>56</v>
      </c>
      <c r="C100" s="206">
        <v>0</v>
      </c>
      <c r="D100" s="195">
        <v>0</v>
      </c>
      <c r="E100" s="230">
        <f>IFERROR(D100/C100*100,0)</f>
        <v>0</v>
      </c>
      <c r="F100" s="230">
        <v>0</v>
      </c>
      <c r="G100" s="83">
        <f>IFERROR(D100-F100,"")</f>
        <v>0</v>
      </c>
      <c r="H100" s="308"/>
      <c r="I100" s="230">
        <v>0</v>
      </c>
      <c r="J100" s="308" t="str">
        <f>IFERROR(I100/H100*100,"")</f>
        <v/>
      </c>
      <c r="K100" s="131">
        <v>0</v>
      </c>
      <c r="L100" s="83">
        <f>IFERROR((I100-K100),"")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 t="str">
        <f t="shared" si="3"/>
        <v/>
      </c>
      <c r="P100" s="123" t="str">
        <f>IF(L100&gt;K100,"проверка","")</f>
        <v/>
      </c>
      <c r="Q100" s="54" t="s">
        <v>160</v>
      </c>
    </row>
    <row r="101" spans="1:17" s="1" customFormat="1" ht="15" hidden="1" customHeight="1" x14ac:dyDescent="0.25">
      <c r="A101" s="101" t="str">
        <f t="shared" si="2"/>
        <v>x</v>
      </c>
      <c r="B101" s="213" t="s">
        <v>99</v>
      </c>
      <c r="C101" s="193">
        <v>0</v>
      </c>
      <c r="D101" s="197">
        <v>0</v>
      </c>
      <c r="E101" s="238">
        <f>IFERROR(D101/C101*100,0)</f>
        <v>0</v>
      </c>
      <c r="F101" s="238">
        <v>0</v>
      </c>
      <c r="G101" s="91">
        <f>IFERROR(D101-F101,"")</f>
        <v>0</v>
      </c>
      <c r="H101" s="316"/>
      <c r="I101" s="238">
        <v>0</v>
      </c>
      <c r="J101" s="308" t="str">
        <f>IFERROR(I101/H101*100,"")</f>
        <v/>
      </c>
      <c r="K101" s="133">
        <v>0</v>
      </c>
      <c r="L101" s="91">
        <f>IFERROR((I101-K101),"")</f>
        <v>0</v>
      </c>
      <c r="M101" s="122" t="str">
        <f>IFERROR(IF(D101&gt;0,I101/D101*10,""),"")</f>
        <v/>
      </c>
      <c r="N101" s="80" t="str">
        <f>IFERROR(IF(F101&gt;0,K101/F101*10,""),"")</f>
        <v/>
      </c>
      <c r="O101" s="145" t="str">
        <f t="shared" si="3"/>
        <v/>
      </c>
      <c r="P101" s="123" t="str">
        <f>IF(L101&gt;K101,"проверка","")</f>
        <v/>
      </c>
      <c r="Q101" s="54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3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P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H19" sqref="H19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6.140625" style="7" customWidth="1"/>
    <col min="4" max="4" width="10" style="7" customWidth="1"/>
    <col min="5" max="5" width="11.85546875" style="7" customWidth="1"/>
    <col min="6" max="6" width="10.140625" style="7" customWidth="1"/>
    <col min="7" max="7" width="11.42578125" style="7" customWidth="1"/>
    <col min="8" max="8" width="22" style="7" customWidth="1"/>
    <col min="9" max="9" width="27" style="7" hidden="1" customWidth="1"/>
    <col min="10" max="10" width="21.7109375" style="7" customWidth="1"/>
    <col min="11" max="15" width="9.140625" style="7"/>
    <col min="16" max="16" width="19.140625" style="7" customWidth="1"/>
    <col min="17" max="16384" width="9.140625" style="7"/>
  </cols>
  <sheetData>
    <row r="1" spans="1:16" ht="25.5" customHeight="1" x14ac:dyDescent="0.2">
      <c r="B1" s="381" t="s">
        <v>76</v>
      </c>
      <c r="C1" s="381"/>
      <c r="D1" s="381"/>
      <c r="E1" s="381"/>
      <c r="F1" s="381"/>
      <c r="G1" s="381"/>
      <c r="H1" s="111" t="s">
        <v>151</v>
      </c>
      <c r="J1" s="177">
        <v>44043</v>
      </c>
      <c r="K1" s="117"/>
      <c r="L1" s="114"/>
      <c r="P1" s="214">
        <v>44092</v>
      </c>
    </row>
    <row r="2" spans="1:16" ht="16.5" customHeight="1" x14ac:dyDescent="0.2">
      <c r="B2" s="364" t="s">
        <v>171</v>
      </c>
      <c r="C2" s="364"/>
      <c r="D2" s="364"/>
      <c r="E2" s="364"/>
      <c r="F2" s="364"/>
      <c r="G2" s="364"/>
      <c r="H2" s="117"/>
      <c r="I2" s="117"/>
      <c r="J2" s="119"/>
      <c r="K2" s="117"/>
      <c r="L2" s="114"/>
    </row>
    <row r="3" spans="1:16" s="8" customFormat="1" ht="33.75" customHeight="1" x14ac:dyDescent="0.2">
      <c r="B3" s="358" t="s">
        <v>0</v>
      </c>
      <c r="C3" s="365" t="s">
        <v>164</v>
      </c>
      <c r="D3" s="360" t="s">
        <v>162</v>
      </c>
      <c r="E3" s="361"/>
      <c r="F3" s="361"/>
      <c r="G3" s="361"/>
      <c r="H3" s="117"/>
      <c r="I3" s="117"/>
      <c r="J3" s="117"/>
      <c r="K3" s="117"/>
      <c r="L3" s="118"/>
    </row>
    <row r="4" spans="1:16" s="8" customFormat="1" ht="46.5" customHeight="1" x14ac:dyDescent="0.2">
      <c r="B4" s="359"/>
      <c r="C4" s="366"/>
      <c r="D4" s="187" t="s">
        <v>166</v>
      </c>
      <c r="E4" s="215" t="s">
        <v>165</v>
      </c>
      <c r="F4" s="192" t="s">
        <v>163</v>
      </c>
      <c r="G4" s="192" t="s">
        <v>167</v>
      </c>
      <c r="H4" s="16"/>
      <c r="I4" s="16"/>
      <c r="J4" s="16"/>
      <c r="K4" s="16"/>
    </row>
    <row r="5" spans="1:16" s="12" customFormat="1" ht="15.75" x14ac:dyDescent="0.25">
      <c r="A5" s="101">
        <f>IF(OR(D5="",D5=0),"x",D5)</f>
        <v>33.094669999999994</v>
      </c>
      <c r="B5" s="199" t="s">
        <v>1</v>
      </c>
      <c r="C5" s="272">
        <v>37.434829999999998</v>
      </c>
      <c r="D5" s="200">
        <v>33.094669999999994</v>
      </c>
      <c r="E5" s="258">
        <f>IFERROR(D5/C5*100,0)</f>
        <v>88.40609133259052</v>
      </c>
      <c r="F5" s="234">
        <v>35.224759999999996</v>
      </c>
      <c r="G5" s="81">
        <f>IFERROR(D5-F5,"")</f>
        <v>-2.1300900000000027</v>
      </c>
    </row>
    <row r="6" spans="1:16" s="13" customFormat="1" ht="15.75" x14ac:dyDescent="0.25">
      <c r="A6" s="101">
        <f t="shared" ref="A6:A69" si="0">IF(OR(D6="",D6=0),"x",D6)</f>
        <v>8.70519</v>
      </c>
      <c r="B6" s="203" t="s">
        <v>2</v>
      </c>
      <c r="C6" s="204">
        <v>9.1486999999999998</v>
      </c>
      <c r="D6" s="194">
        <v>8.70519</v>
      </c>
      <c r="E6" s="259">
        <f>IFERROR(D6/C6*100,0)</f>
        <v>95.152207417447286</v>
      </c>
      <c r="F6" s="229">
        <v>11.850330000000001</v>
      </c>
      <c r="G6" s="82">
        <f>IFERROR(D6-F6,"")</f>
        <v>-3.1451400000000014</v>
      </c>
    </row>
    <row r="7" spans="1:16" s="1" customFormat="1" ht="15" hidden="1" customHeight="1" x14ac:dyDescent="0.2">
      <c r="A7" s="101" t="str">
        <f t="shared" si="0"/>
        <v>x</v>
      </c>
      <c r="B7" s="205" t="s">
        <v>3</v>
      </c>
      <c r="C7" s="206"/>
      <c r="D7" s="195">
        <v>0</v>
      </c>
      <c r="E7" s="260">
        <f>IFERROR(D7/C7*100,0)</f>
        <v>0</v>
      </c>
      <c r="F7" s="263">
        <v>0</v>
      </c>
      <c r="G7" s="83">
        <f>IFERROR(D7-F7,"")</f>
        <v>0</v>
      </c>
      <c r="H7" s="178"/>
    </row>
    <row r="8" spans="1:16" s="1" customFormat="1" ht="15.75" x14ac:dyDescent="0.2">
      <c r="A8" s="101">
        <f t="shared" si="0"/>
        <v>1.01</v>
      </c>
      <c r="B8" s="205" t="s">
        <v>4</v>
      </c>
      <c r="C8" s="206">
        <v>1</v>
      </c>
      <c r="D8" s="195">
        <v>1.01</v>
      </c>
      <c r="E8" s="260">
        <f>IFERROR(D8/C8*100,0)</f>
        <v>101</v>
      </c>
      <c r="F8" s="263">
        <v>2.95425</v>
      </c>
      <c r="G8" s="83">
        <f>IFERROR(D8-F8,"")</f>
        <v>-1.94425</v>
      </c>
      <c r="H8" s="178"/>
    </row>
    <row r="9" spans="1:16" s="1" customFormat="1" ht="15" hidden="1" customHeight="1" x14ac:dyDescent="0.2">
      <c r="A9" s="101" t="str">
        <f t="shared" si="0"/>
        <v>x</v>
      </c>
      <c r="B9" s="205" t="s">
        <v>5</v>
      </c>
      <c r="C9" s="206"/>
      <c r="D9" s="195">
        <v>0</v>
      </c>
      <c r="E9" s="260">
        <f>IFERROR(D9/C9*100,0)</f>
        <v>0</v>
      </c>
      <c r="F9" s="263">
        <v>0</v>
      </c>
      <c r="G9" s="83">
        <f>IFERROR(D9-F9,"")</f>
        <v>0</v>
      </c>
      <c r="H9" s="178"/>
      <c r="I9" s="178"/>
    </row>
    <row r="10" spans="1:16" s="1" customFormat="1" ht="15" hidden="1" customHeight="1" x14ac:dyDescent="0.2">
      <c r="A10" s="101" t="str">
        <f t="shared" si="0"/>
        <v>x</v>
      </c>
      <c r="B10" s="205" t="s">
        <v>6</v>
      </c>
      <c r="C10" s="206"/>
      <c r="D10" s="195">
        <v>0</v>
      </c>
      <c r="E10" s="260">
        <f>IFERROR(D10/C10*100,0)</f>
        <v>0</v>
      </c>
      <c r="F10" s="230">
        <v>0</v>
      </c>
      <c r="G10" s="83">
        <f>IFERROR(D10-F10,"")</f>
        <v>0</v>
      </c>
      <c r="H10" s="178"/>
    </row>
    <row r="11" spans="1:16" s="1" customFormat="1" ht="15.75" x14ac:dyDescent="0.2">
      <c r="A11" s="101">
        <f t="shared" si="0"/>
        <v>0.39188000000000001</v>
      </c>
      <c r="B11" s="205" t="s">
        <v>7</v>
      </c>
      <c r="C11" s="206">
        <v>0.48799999999999999</v>
      </c>
      <c r="D11" s="195">
        <v>0.39188000000000001</v>
      </c>
      <c r="E11" s="260">
        <f>IFERROR(D11/C11*100,0)</f>
        <v>80.3032786885246</v>
      </c>
      <c r="F11" s="230">
        <v>0.23937</v>
      </c>
      <c r="G11" s="83">
        <f>IFERROR(D11-F11,"")</f>
        <v>0.15251000000000001</v>
      </c>
      <c r="H11" s="178"/>
    </row>
    <row r="12" spans="1:16" s="1" customFormat="1" ht="15" hidden="1" customHeight="1" x14ac:dyDescent="0.2">
      <c r="A12" s="101" t="str">
        <f t="shared" si="0"/>
        <v>x</v>
      </c>
      <c r="B12" s="205" t="s">
        <v>8</v>
      </c>
      <c r="C12" s="206"/>
      <c r="D12" s="195">
        <v>0</v>
      </c>
      <c r="E12" s="260">
        <f>IFERROR(D12/C12*100,0)</f>
        <v>0</v>
      </c>
      <c r="F12" s="230">
        <v>0</v>
      </c>
      <c r="G12" s="83">
        <f>IFERROR(D12-F12,"")</f>
        <v>0</v>
      </c>
      <c r="H12" s="178"/>
    </row>
    <row r="13" spans="1:16" s="1" customFormat="1" ht="15.75" x14ac:dyDescent="0.2">
      <c r="A13" s="101">
        <f t="shared" si="0"/>
        <v>0.15554000000000001</v>
      </c>
      <c r="B13" s="205" t="s">
        <v>9</v>
      </c>
      <c r="C13" s="206">
        <v>0.04</v>
      </c>
      <c r="D13" s="195">
        <v>0.15554000000000001</v>
      </c>
      <c r="E13" s="260">
        <f>IFERROR(D13/C13*100,0)</f>
        <v>388.85</v>
      </c>
      <c r="F13" s="230">
        <v>0.33330000000000004</v>
      </c>
      <c r="G13" s="83">
        <f>IFERROR(D13-F13,"")</f>
        <v>-0.17776000000000003</v>
      </c>
      <c r="H13" s="178"/>
    </row>
    <row r="14" spans="1:16" s="1" customFormat="1" ht="15" hidden="1" customHeight="1" x14ac:dyDescent="0.2">
      <c r="A14" s="101" t="str">
        <f t="shared" si="0"/>
        <v>x</v>
      </c>
      <c r="B14" s="205" t="s">
        <v>10</v>
      </c>
      <c r="C14" s="206"/>
      <c r="D14" s="195">
        <v>0</v>
      </c>
      <c r="E14" s="260">
        <f>IFERROR(D14/C14*100,0)</f>
        <v>0</v>
      </c>
      <c r="F14" s="230">
        <v>0</v>
      </c>
      <c r="G14" s="83">
        <f>IFERROR(D14-F14,"")</f>
        <v>0</v>
      </c>
      <c r="H14" s="178"/>
    </row>
    <row r="15" spans="1:16" s="1" customFormat="1" ht="15" hidden="1" customHeight="1" x14ac:dyDescent="0.2">
      <c r="A15" s="101" t="str">
        <f t="shared" si="0"/>
        <v>x</v>
      </c>
      <c r="B15" s="205" t="s">
        <v>11</v>
      </c>
      <c r="C15" s="206"/>
      <c r="D15" s="195">
        <v>0</v>
      </c>
      <c r="E15" s="260">
        <f>IFERROR(D15/C15*100,0)</f>
        <v>0</v>
      </c>
      <c r="F15" s="230">
        <v>0</v>
      </c>
      <c r="G15" s="83">
        <f>IFERROR(D15-F15,"")</f>
        <v>0</v>
      </c>
      <c r="H15" s="178"/>
    </row>
    <row r="16" spans="1:16" s="1" customFormat="1" ht="15" hidden="1" customHeight="1" x14ac:dyDescent="0.2">
      <c r="A16" s="101" t="str">
        <f t="shared" si="0"/>
        <v>x</v>
      </c>
      <c r="B16" s="205" t="s">
        <v>58</v>
      </c>
      <c r="C16" s="206"/>
      <c r="D16" s="195">
        <v>0</v>
      </c>
      <c r="E16" s="260">
        <f>IFERROR(D16/C16*100,0)</f>
        <v>0</v>
      </c>
      <c r="F16" s="230">
        <v>0</v>
      </c>
      <c r="G16" s="83">
        <f>IFERROR(D16-F16,"")</f>
        <v>0</v>
      </c>
      <c r="H16" s="178"/>
    </row>
    <row r="17" spans="1:8" s="1" customFormat="1" ht="15" hidden="1" customHeight="1" x14ac:dyDescent="0.2">
      <c r="A17" s="101" t="str">
        <f t="shared" si="0"/>
        <v>x</v>
      </c>
      <c r="B17" s="205" t="s">
        <v>12</v>
      </c>
      <c r="C17" s="206"/>
      <c r="D17" s="195">
        <v>0</v>
      </c>
      <c r="E17" s="260">
        <f>IFERROR(D17/C17*100,0)</f>
        <v>0</v>
      </c>
      <c r="F17" s="230">
        <v>0</v>
      </c>
      <c r="G17" s="83">
        <f>IFERROR(D17-F17,"")</f>
        <v>0</v>
      </c>
      <c r="H17" s="178"/>
    </row>
    <row r="18" spans="1:8" s="1" customFormat="1" ht="15" hidden="1" customHeight="1" x14ac:dyDescent="0.2">
      <c r="A18" s="101" t="str">
        <f t="shared" si="0"/>
        <v>x</v>
      </c>
      <c r="B18" s="205" t="s">
        <v>13</v>
      </c>
      <c r="C18" s="206"/>
      <c r="D18" s="195">
        <v>0</v>
      </c>
      <c r="E18" s="260">
        <f>IFERROR(D18/C18*100,0)</f>
        <v>0</v>
      </c>
      <c r="F18" s="230">
        <v>0</v>
      </c>
      <c r="G18" s="83">
        <f>IFERROR(D18-F18,"")</f>
        <v>0</v>
      </c>
      <c r="H18" s="178"/>
    </row>
    <row r="19" spans="1:8" s="1" customFormat="1" ht="15.75" x14ac:dyDescent="0.2">
      <c r="A19" s="101">
        <f t="shared" si="0"/>
        <v>3.9248600000000002</v>
      </c>
      <c r="B19" s="205" t="s">
        <v>14</v>
      </c>
      <c r="C19" s="206">
        <v>4.2195</v>
      </c>
      <c r="D19" s="195">
        <v>3.9248600000000002</v>
      </c>
      <c r="E19" s="260">
        <f>IFERROR(D19/C19*100,0)</f>
        <v>93.017182130584203</v>
      </c>
      <c r="F19" s="230">
        <v>3.81073</v>
      </c>
      <c r="G19" s="83">
        <f>IFERROR(D19-F19,"")</f>
        <v>0.11413000000000029</v>
      </c>
      <c r="H19" s="178"/>
    </row>
    <row r="20" spans="1:8" s="1" customFormat="1" ht="15" hidden="1" customHeight="1" x14ac:dyDescent="0.2">
      <c r="A20" s="101" t="str">
        <f t="shared" si="0"/>
        <v>x</v>
      </c>
      <c r="B20" s="205" t="s">
        <v>15</v>
      </c>
      <c r="C20" s="206"/>
      <c r="D20" s="195">
        <v>0</v>
      </c>
      <c r="E20" s="260">
        <f>IFERROR(D20/C20*100,0)</f>
        <v>0</v>
      </c>
      <c r="F20" s="230">
        <v>0</v>
      </c>
      <c r="G20" s="83">
        <f>IFERROR(D20-F20,"")</f>
        <v>0</v>
      </c>
      <c r="H20" s="178"/>
    </row>
    <row r="21" spans="1:8" s="1" customFormat="1" ht="15.75" x14ac:dyDescent="0.2">
      <c r="A21" s="101">
        <f t="shared" si="0"/>
        <v>1.91092</v>
      </c>
      <c r="B21" s="205" t="s">
        <v>16</v>
      </c>
      <c r="C21" s="206">
        <v>1.8919999999999999</v>
      </c>
      <c r="D21" s="195">
        <v>1.91092</v>
      </c>
      <c r="E21" s="260">
        <f>IFERROR(D21/C21*100,0)</f>
        <v>101</v>
      </c>
      <c r="F21" s="230">
        <v>2.2331099999999999</v>
      </c>
      <c r="G21" s="83">
        <f>IFERROR(D21-F21,"")</f>
        <v>-0.32218999999999998</v>
      </c>
      <c r="H21" s="178"/>
    </row>
    <row r="22" spans="1:8" s="1" customFormat="1" ht="15" hidden="1" customHeight="1" x14ac:dyDescent="0.2">
      <c r="A22" s="101" t="str">
        <f t="shared" si="0"/>
        <v>x</v>
      </c>
      <c r="B22" s="205" t="s">
        <v>17</v>
      </c>
      <c r="C22" s="206">
        <v>0.21</v>
      </c>
      <c r="D22" s="195">
        <v>0</v>
      </c>
      <c r="E22" s="260">
        <f>IFERROR(D22/C22*100,0)</f>
        <v>0</v>
      </c>
      <c r="F22" s="230">
        <v>0.23835999999999999</v>
      </c>
      <c r="G22" s="83">
        <f>IFERROR(D22-F22,"")</f>
        <v>-0.23835999999999999</v>
      </c>
      <c r="H22" s="178"/>
    </row>
    <row r="23" spans="1:8" s="1" customFormat="1" ht="15.75" x14ac:dyDescent="0.2">
      <c r="A23" s="101">
        <f t="shared" si="0"/>
        <v>1.31199</v>
      </c>
      <c r="B23" s="205" t="s">
        <v>18</v>
      </c>
      <c r="C23" s="206">
        <v>1.2989999999999999</v>
      </c>
      <c r="D23" s="195">
        <v>1.31199</v>
      </c>
      <c r="E23" s="260">
        <f>IFERROR(D23/C23*100,0)</f>
        <v>101</v>
      </c>
      <c r="F23" s="230">
        <v>2.04121</v>
      </c>
      <c r="G23" s="83">
        <f>IFERROR(D23-F23,"")</f>
        <v>-0.72921999999999998</v>
      </c>
      <c r="H23" s="178"/>
    </row>
    <row r="24" spans="1:8" s="1" customFormat="1" ht="15" hidden="1" customHeight="1" x14ac:dyDescent="0.2">
      <c r="A24" s="101" t="e">
        <f t="shared" si="0"/>
        <v>#VALUE!</v>
      </c>
      <c r="B24" s="205" t="s">
        <v>153</v>
      </c>
      <c r="C24" s="206">
        <v>2.0000000000000001E-4</v>
      </c>
      <c r="D24" s="195" t="e">
        <v>#VALUE!</v>
      </c>
      <c r="E24" s="260">
        <f>IFERROR(D24/C24*100,0)</f>
        <v>0</v>
      </c>
      <c r="F24" s="230" t="e">
        <v>#VALUE!</v>
      </c>
      <c r="G24" s="83" t="str">
        <f>IFERROR(D24-F24,"")</f>
        <v/>
      </c>
      <c r="H24" s="178"/>
    </row>
    <row r="25" spans="1:8" s="13" customFormat="1" ht="15.75" x14ac:dyDescent="0.25">
      <c r="A25" s="101">
        <f t="shared" si="0"/>
        <v>2.1523100000000004</v>
      </c>
      <c r="B25" s="203" t="s">
        <v>19</v>
      </c>
      <c r="C25" s="204">
        <v>2.46713</v>
      </c>
      <c r="D25" s="194">
        <v>2.1523100000000004</v>
      </c>
      <c r="E25" s="259">
        <f>IFERROR(D25/C25*100,0)</f>
        <v>87.239423946042578</v>
      </c>
      <c r="F25" s="231">
        <v>2.0240399999999998</v>
      </c>
      <c r="G25" s="82">
        <f>IFERROR(D25-F25,"")</f>
        <v>0.12827000000000055</v>
      </c>
    </row>
    <row r="26" spans="1:8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95">
        <v>0</v>
      </c>
      <c r="E26" s="260">
        <f>IFERROR(D26/C26*100,0)</f>
        <v>0</v>
      </c>
      <c r="F26" s="230">
        <v>0</v>
      </c>
      <c r="G26" s="84">
        <f>IFERROR(D26-F26,"")</f>
        <v>0</v>
      </c>
      <c r="H26" s="178"/>
    </row>
    <row r="27" spans="1:8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95">
        <v>0</v>
      </c>
      <c r="E27" s="260">
        <f>IFERROR(D27/C27*100,0)</f>
        <v>0</v>
      </c>
      <c r="F27" s="230">
        <v>0</v>
      </c>
      <c r="G27" s="84">
        <f>IFERROR(D27-F27,"")</f>
        <v>0</v>
      </c>
      <c r="H27" s="178"/>
    </row>
    <row r="28" spans="1:8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95">
        <v>0</v>
      </c>
      <c r="E28" s="260">
        <f>IFERROR(D28/C28*100,0)</f>
        <v>0</v>
      </c>
      <c r="F28" s="230">
        <v>0</v>
      </c>
      <c r="G28" s="84">
        <f>IFERROR(D28-F28,"")</f>
        <v>0</v>
      </c>
      <c r="H28" s="178"/>
    </row>
    <row r="29" spans="1:8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95" t="e">
        <v>#VALUE!</v>
      </c>
      <c r="E29" s="260">
        <f>IFERROR(D29/C29*100,0)</f>
        <v>0</v>
      </c>
      <c r="F29" s="230" t="e">
        <v>#VALUE!</v>
      </c>
      <c r="G29" s="84" t="str">
        <f>IFERROR(D29-F29,"")</f>
        <v/>
      </c>
      <c r="H29" s="178"/>
    </row>
    <row r="30" spans="1:8" s="1" customFormat="1" ht="15.75" x14ac:dyDescent="0.2">
      <c r="A30" s="101">
        <f t="shared" si="0"/>
        <v>1.9765700000000002</v>
      </c>
      <c r="B30" s="205" t="s">
        <v>22</v>
      </c>
      <c r="C30" s="206">
        <v>2.2871299999999999</v>
      </c>
      <c r="D30" s="195">
        <v>1.9765700000000002</v>
      </c>
      <c r="E30" s="260">
        <f>IFERROR(D30/C30*100,0)</f>
        <v>86.421410239033207</v>
      </c>
      <c r="F30" s="230">
        <v>1.9260699999999999</v>
      </c>
      <c r="G30" s="83">
        <f>IFERROR(D30-F30,"")</f>
        <v>5.0500000000000211E-2</v>
      </c>
      <c r="H30" s="178"/>
    </row>
    <row r="31" spans="1:8" s="1" customFormat="1" ht="15" hidden="1" customHeight="1" x14ac:dyDescent="0.2">
      <c r="A31" s="101" t="str">
        <f t="shared" si="0"/>
        <v>x</v>
      </c>
      <c r="B31" s="205" t="s">
        <v>83</v>
      </c>
      <c r="C31" s="206"/>
      <c r="D31" s="195">
        <v>0</v>
      </c>
      <c r="E31" s="260">
        <f>IFERROR(D31/C31*100,0)</f>
        <v>0</v>
      </c>
      <c r="F31" s="230">
        <v>0</v>
      </c>
      <c r="G31" s="84">
        <f>IFERROR(D31-F31,"")</f>
        <v>0</v>
      </c>
      <c r="H31" s="178"/>
    </row>
    <row r="32" spans="1:8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95">
        <v>0</v>
      </c>
      <c r="E32" s="260">
        <f>IFERROR(D32/C32*100,0)</f>
        <v>0</v>
      </c>
      <c r="F32" s="230">
        <v>0</v>
      </c>
      <c r="G32" s="83">
        <f>IFERROR(D32-F32,"")</f>
        <v>0</v>
      </c>
      <c r="H32" s="178"/>
    </row>
    <row r="33" spans="1:8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95">
        <v>0</v>
      </c>
      <c r="E33" s="260">
        <f>IFERROR(D33/C33*100,0)</f>
        <v>0</v>
      </c>
      <c r="F33" s="230">
        <v>0</v>
      </c>
      <c r="G33" s="84">
        <f>IFERROR(D33-F33,"")</f>
        <v>0</v>
      </c>
      <c r="H33" s="178"/>
    </row>
    <row r="34" spans="1:8" s="1" customFormat="1" ht="15.75" hidden="1" x14ac:dyDescent="0.2">
      <c r="A34" s="101" t="str">
        <f t="shared" si="0"/>
        <v>x</v>
      </c>
      <c r="B34" s="205" t="s">
        <v>25</v>
      </c>
      <c r="C34" s="206"/>
      <c r="D34" s="195">
        <v>0</v>
      </c>
      <c r="E34" s="260">
        <f>IFERROR(D34/C34*100,0)</f>
        <v>0</v>
      </c>
      <c r="F34" s="230">
        <v>0</v>
      </c>
      <c r="G34" s="84">
        <f>IFERROR(D34-F34,"")</f>
        <v>0</v>
      </c>
      <c r="H34" s="178"/>
    </row>
    <row r="35" spans="1:8" s="1" customFormat="1" ht="15" customHeight="1" x14ac:dyDescent="0.2">
      <c r="A35" s="101">
        <f t="shared" si="0"/>
        <v>0.17573999999999998</v>
      </c>
      <c r="B35" s="205" t="s">
        <v>26</v>
      </c>
      <c r="C35" s="206">
        <v>0.18</v>
      </c>
      <c r="D35" s="195">
        <v>0.17573999999999998</v>
      </c>
      <c r="E35" s="260">
        <f>IFERROR(D35/C35*100,0)</f>
        <v>97.633333333333326</v>
      </c>
      <c r="F35" s="230">
        <v>9.7970000000000002E-2</v>
      </c>
      <c r="G35" s="83">
        <f>IFERROR(D35-F35,"")</f>
        <v>7.7769999999999978E-2</v>
      </c>
      <c r="H35" s="178"/>
    </row>
    <row r="36" spans="1:8" s="13" customFormat="1" ht="15.75" hidden="1" customHeight="1" x14ac:dyDescent="0.25">
      <c r="A36" s="101" t="str">
        <f t="shared" si="0"/>
        <v>x</v>
      </c>
      <c r="B36" s="203" t="s">
        <v>59</v>
      </c>
      <c r="C36" s="204"/>
      <c r="D36" s="194">
        <v>0</v>
      </c>
      <c r="E36" s="259">
        <f>IFERROR(D36/C36*100,0)</f>
        <v>0</v>
      </c>
      <c r="F36" s="130">
        <v>0</v>
      </c>
      <c r="G36" s="82">
        <f>IFERROR(D36-F36,"")</f>
        <v>0</v>
      </c>
    </row>
    <row r="37" spans="1:8" s="17" customFormat="1" ht="15" hidden="1" customHeight="1" x14ac:dyDescent="0.2">
      <c r="A37" s="101" t="str">
        <f t="shared" si="0"/>
        <v>x</v>
      </c>
      <c r="B37" s="205" t="s">
        <v>84</v>
      </c>
      <c r="C37" s="206"/>
      <c r="D37" s="195">
        <v>0</v>
      </c>
      <c r="E37" s="260">
        <f>IFERROR(D37/C37*100,0)</f>
        <v>0</v>
      </c>
      <c r="F37" s="230">
        <v>0</v>
      </c>
      <c r="G37" s="84">
        <f>IFERROR(D37-F37,"")</f>
        <v>0</v>
      </c>
      <c r="H37" s="178" t="s">
        <v>136</v>
      </c>
    </row>
    <row r="38" spans="1:8" s="1" customFormat="1" ht="15" hidden="1" customHeight="1" x14ac:dyDescent="0.2">
      <c r="A38" s="101" t="str">
        <f t="shared" si="0"/>
        <v>x</v>
      </c>
      <c r="B38" s="205" t="s">
        <v>85</v>
      </c>
      <c r="C38" s="206"/>
      <c r="D38" s="195">
        <v>0</v>
      </c>
      <c r="E38" s="260">
        <f>IFERROR(D38/C38*100,0)</f>
        <v>0</v>
      </c>
      <c r="F38" s="230">
        <v>0</v>
      </c>
      <c r="G38" s="84">
        <f>IFERROR(D38-F38,"")</f>
        <v>0</v>
      </c>
      <c r="H38" s="178"/>
    </row>
    <row r="39" spans="1:8" s="3" customFormat="1" ht="15" hidden="1" customHeight="1" x14ac:dyDescent="0.2">
      <c r="A39" s="101" t="str">
        <f t="shared" si="0"/>
        <v>x</v>
      </c>
      <c r="B39" s="207" t="s">
        <v>63</v>
      </c>
      <c r="C39" s="206"/>
      <c r="D39" s="195">
        <v>0</v>
      </c>
      <c r="E39" s="260">
        <f>IFERROR(D39/C39*100,0)</f>
        <v>0</v>
      </c>
      <c r="F39" s="230">
        <v>0</v>
      </c>
      <c r="G39" s="85">
        <f>IFERROR(D39-F39,"")</f>
        <v>0</v>
      </c>
      <c r="H39" s="178"/>
    </row>
    <row r="40" spans="1:8" s="1" customFormat="1" ht="15" hidden="1" customHeight="1" x14ac:dyDescent="0.2">
      <c r="A40" s="101" t="str">
        <f t="shared" si="0"/>
        <v>x</v>
      </c>
      <c r="B40" s="205" t="s">
        <v>27</v>
      </c>
      <c r="C40" s="206"/>
      <c r="D40" s="195">
        <v>0</v>
      </c>
      <c r="E40" s="260">
        <f>IFERROR(D40/C40*100,0)</f>
        <v>0</v>
      </c>
      <c r="F40" s="230">
        <v>0</v>
      </c>
      <c r="G40" s="84">
        <f>IFERROR(D40-F40,"")</f>
        <v>0</v>
      </c>
      <c r="H40" s="178"/>
    </row>
    <row r="41" spans="1:8" s="1" customFormat="1" ht="15" hidden="1" customHeight="1" x14ac:dyDescent="0.2">
      <c r="A41" s="101" t="str">
        <f t="shared" si="0"/>
        <v>x</v>
      </c>
      <c r="B41" s="205" t="s">
        <v>28</v>
      </c>
      <c r="C41" s="206"/>
      <c r="D41" s="195">
        <v>0</v>
      </c>
      <c r="E41" s="260">
        <f>IFERROR(D41/C41*100,0)</f>
        <v>0</v>
      </c>
      <c r="F41" s="230">
        <v>0</v>
      </c>
      <c r="G41" s="83">
        <f>IFERROR(D41-F41,"")</f>
        <v>0</v>
      </c>
      <c r="H41" s="178"/>
    </row>
    <row r="42" spans="1:8" s="1" customFormat="1" ht="15" hidden="1" customHeight="1" x14ac:dyDescent="0.2">
      <c r="A42" s="101" t="str">
        <f t="shared" si="0"/>
        <v>x</v>
      </c>
      <c r="B42" s="205" t="s">
        <v>29</v>
      </c>
      <c r="C42" s="206"/>
      <c r="D42" s="195">
        <v>0</v>
      </c>
      <c r="E42" s="260">
        <f>IFERROR(D42/C42*100,0)</f>
        <v>0</v>
      </c>
      <c r="F42" s="230">
        <v>0</v>
      </c>
      <c r="G42" s="83">
        <f>IFERROR(D42-F42,"")</f>
        <v>0</v>
      </c>
      <c r="H42" s="178"/>
    </row>
    <row r="43" spans="1:8" s="1" customFormat="1" ht="15" hidden="1" customHeight="1" x14ac:dyDescent="0.2">
      <c r="A43" s="101" t="str">
        <f t="shared" si="0"/>
        <v>x</v>
      </c>
      <c r="B43" s="205" t="s">
        <v>30</v>
      </c>
      <c r="C43" s="206"/>
      <c r="D43" s="195">
        <v>0</v>
      </c>
      <c r="E43" s="260">
        <f>IFERROR(D43/C43*100,0)</f>
        <v>0</v>
      </c>
      <c r="F43" s="230">
        <v>0</v>
      </c>
      <c r="G43" s="84">
        <f>IFERROR(D43-F43,"")</f>
        <v>0</v>
      </c>
      <c r="H43" s="178"/>
    </row>
    <row r="44" spans="1:8" s="1" customFormat="1" ht="15" hidden="1" customHeight="1" x14ac:dyDescent="0.2">
      <c r="A44" s="101" t="str">
        <f t="shared" si="0"/>
        <v>x</v>
      </c>
      <c r="B44" s="205" t="s">
        <v>64</v>
      </c>
      <c r="C44" s="206"/>
      <c r="D44" s="195">
        <v>0</v>
      </c>
      <c r="E44" s="260">
        <f>IFERROR(D44/C44*100,0)</f>
        <v>0</v>
      </c>
      <c r="F44" s="230">
        <v>0</v>
      </c>
      <c r="G44" s="84">
        <f>IFERROR(D44-F44,"")</f>
        <v>0</v>
      </c>
      <c r="H44" s="178"/>
    </row>
    <row r="45" spans="1:8" s="13" customFormat="1" ht="15.75" hidden="1" customHeight="1" x14ac:dyDescent="0.25">
      <c r="A45" s="101" t="str">
        <f t="shared" si="0"/>
        <v>x</v>
      </c>
      <c r="B45" s="203" t="s">
        <v>62</v>
      </c>
      <c r="C45" s="204">
        <v>2.577</v>
      </c>
      <c r="D45" s="194">
        <v>0</v>
      </c>
      <c r="E45" s="259">
        <f>IFERROR(D45/C45*100,0)</f>
        <v>0</v>
      </c>
      <c r="F45" s="130">
        <v>0</v>
      </c>
      <c r="G45" s="86">
        <f>IFERROR(D45-F45,"")</f>
        <v>0</v>
      </c>
    </row>
    <row r="46" spans="1:8" s="1" customFormat="1" ht="15" hidden="1" customHeight="1" x14ac:dyDescent="0.2">
      <c r="A46" s="101" t="str">
        <f t="shared" si="0"/>
        <v>x</v>
      </c>
      <c r="B46" s="205" t="s">
        <v>86</v>
      </c>
      <c r="C46" s="206"/>
      <c r="D46" s="195">
        <v>0</v>
      </c>
      <c r="E46" s="260">
        <f>IFERROR(D46/C46*100,0)</f>
        <v>0</v>
      </c>
      <c r="F46" s="230">
        <v>0</v>
      </c>
      <c r="G46" s="84">
        <f>IFERROR(D46-F46,"")</f>
        <v>0</v>
      </c>
      <c r="H46" s="178"/>
    </row>
    <row r="47" spans="1:8" s="1" customFormat="1" ht="15" hidden="1" customHeight="1" x14ac:dyDescent="0.2">
      <c r="A47" s="101" t="str">
        <f t="shared" si="0"/>
        <v>x</v>
      </c>
      <c r="B47" s="205" t="s">
        <v>87</v>
      </c>
      <c r="C47" s="206"/>
      <c r="D47" s="195">
        <v>0</v>
      </c>
      <c r="E47" s="260">
        <f>IFERROR(D47/C47*100,0)</f>
        <v>0</v>
      </c>
      <c r="F47" s="230">
        <v>0</v>
      </c>
      <c r="G47" s="84">
        <f>IFERROR(D47-F47,"")</f>
        <v>0</v>
      </c>
      <c r="H47" s="178"/>
    </row>
    <row r="48" spans="1:8" s="1" customFormat="1" ht="15" hidden="1" customHeight="1" x14ac:dyDescent="0.2">
      <c r="A48" s="101" t="str">
        <f t="shared" si="0"/>
        <v>x</v>
      </c>
      <c r="B48" s="205" t="s">
        <v>88</v>
      </c>
      <c r="C48" s="206"/>
      <c r="D48" s="195">
        <v>0</v>
      </c>
      <c r="E48" s="260">
        <f>IFERROR(D48/C48*100,0)</f>
        <v>0</v>
      </c>
      <c r="F48" s="230">
        <v>0</v>
      </c>
      <c r="G48" s="84">
        <f>IFERROR(D48-F48,"")</f>
        <v>0</v>
      </c>
      <c r="H48" s="178"/>
    </row>
    <row r="49" spans="1:8" s="1" customFormat="1" ht="15" hidden="1" customHeight="1" x14ac:dyDescent="0.2">
      <c r="A49" s="101" t="str">
        <f t="shared" si="0"/>
        <v>x</v>
      </c>
      <c r="B49" s="205" t="s">
        <v>89</v>
      </c>
      <c r="C49" s="206"/>
      <c r="D49" s="195">
        <v>0</v>
      </c>
      <c r="E49" s="260">
        <f>IFERROR(D49/C49*100,0)</f>
        <v>0</v>
      </c>
      <c r="F49" s="230">
        <v>0</v>
      </c>
      <c r="G49" s="84">
        <f>IFERROR(D49-F49,"")</f>
        <v>0</v>
      </c>
      <c r="H49" s="178"/>
    </row>
    <row r="50" spans="1:8" s="1" customFormat="1" ht="15" hidden="1" customHeight="1" x14ac:dyDescent="0.2">
      <c r="A50" s="101" t="str">
        <f t="shared" si="0"/>
        <v>x</v>
      </c>
      <c r="B50" s="205" t="s">
        <v>101</v>
      </c>
      <c r="C50" s="206">
        <v>2.577</v>
      </c>
      <c r="D50" s="195">
        <v>0</v>
      </c>
      <c r="E50" s="260">
        <f>IFERROR(D50/C50*100,0)</f>
        <v>0</v>
      </c>
      <c r="F50" s="230">
        <v>0</v>
      </c>
      <c r="G50" s="84">
        <f>IFERROR(D50-F50,"")</f>
        <v>0</v>
      </c>
      <c r="H50" s="178"/>
    </row>
    <row r="51" spans="1:8" s="1" customFormat="1" ht="15" hidden="1" customHeight="1" x14ac:dyDescent="0.2">
      <c r="A51" s="101" t="str">
        <f t="shared" si="0"/>
        <v>x</v>
      </c>
      <c r="B51" s="205" t="s">
        <v>90</v>
      </c>
      <c r="C51" s="206"/>
      <c r="D51" s="195">
        <v>0</v>
      </c>
      <c r="E51" s="260">
        <f>IFERROR(D51/C51*100,0)</f>
        <v>0</v>
      </c>
      <c r="F51" s="230">
        <v>0</v>
      </c>
      <c r="G51" s="84">
        <f>IFERROR(D51-F51,"")</f>
        <v>0</v>
      </c>
      <c r="H51" s="178"/>
    </row>
    <row r="52" spans="1:8" s="1" customFormat="1" ht="15" hidden="1" customHeight="1" x14ac:dyDescent="0.2">
      <c r="A52" s="101" t="str">
        <f t="shared" si="0"/>
        <v>x</v>
      </c>
      <c r="B52" s="205" t="s">
        <v>102</v>
      </c>
      <c r="C52" s="206"/>
      <c r="D52" s="195">
        <v>0</v>
      </c>
      <c r="E52" s="260">
        <f>IFERROR(D52/C52*100,0)</f>
        <v>0</v>
      </c>
      <c r="F52" s="230">
        <v>0</v>
      </c>
      <c r="G52" s="264">
        <f>IFERROR(D52-F52,"")</f>
        <v>0</v>
      </c>
      <c r="H52" s="178"/>
    </row>
    <row r="53" spans="1:8" s="13" customFormat="1" ht="15.75" x14ac:dyDescent="0.25">
      <c r="A53" s="101">
        <f t="shared" si="0"/>
        <v>10.762559999999999</v>
      </c>
      <c r="B53" s="208" t="s">
        <v>31</v>
      </c>
      <c r="C53" s="209">
        <v>11.051</v>
      </c>
      <c r="D53" s="196">
        <v>10.762559999999999</v>
      </c>
      <c r="E53" s="261">
        <f>IFERROR(D53/C53*100,0)</f>
        <v>97.389919464301869</v>
      </c>
      <c r="F53" s="132">
        <v>10.599950000000002</v>
      </c>
      <c r="G53" s="153">
        <f>IFERROR(D53-F53,"")</f>
        <v>0.16260999999999726</v>
      </c>
    </row>
    <row r="54" spans="1:8" s="17" customFormat="1" ht="15" hidden="1" customHeight="1" x14ac:dyDescent="0.2">
      <c r="A54" s="101" t="str">
        <f t="shared" si="0"/>
        <v>x</v>
      </c>
      <c r="B54" s="210" t="s">
        <v>91</v>
      </c>
      <c r="C54" s="206"/>
      <c r="D54" s="195">
        <v>0</v>
      </c>
      <c r="E54" s="260">
        <f>IFERROR(D54/C54*100,0)</f>
        <v>0</v>
      </c>
      <c r="F54" s="230">
        <v>0</v>
      </c>
      <c r="G54" s="265">
        <f>IFERROR(D54-F54,"")</f>
        <v>0</v>
      </c>
      <c r="H54" s="178"/>
    </row>
    <row r="55" spans="1:8" s="1" customFormat="1" ht="15.75" hidden="1" x14ac:dyDescent="0.2">
      <c r="A55" s="101" t="str">
        <f t="shared" si="0"/>
        <v>x</v>
      </c>
      <c r="B55" s="210" t="s">
        <v>92</v>
      </c>
      <c r="C55" s="206">
        <v>0.1</v>
      </c>
      <c r="D55" s="195">
        <v>0</v>
      </c>
      <c r="E55" s="260">
        <f>IFERROR(D55/C55*100,0)</f>
        <v>0</v>
      </c>
      <c r="F55" s="230">
        <v>0.51914000000000005</v>
      </c>
      <c r="G55" s="83">
        <f>IFERROR(D55-F55,"")</f>
        <v>-0.51914000000000005</v>
      </c>
      <c r="H55" s="178"/>
    </row>
    <row r="56" spans="1:8" s="1" customFormat="1" ht="15" hidden="1" customHeight="1" x14ac:dyDescent="0.2">
      <c r="A56" s="101" t="str">
        <f t="shared" si="0"/>
        <v>x</v>
      </c>
      <c r="B56" s="210" t="s">
        <v>93</v>
      </c>
      <c r="C56" s="206"/>
      <c r="D56" s="195">
        <v>0</v>
      </c>
      <c r="E56" s="260">
        <f>IFERROR(D56/C56*100,0)</f>
        <v>0</v>
      </c>
      <c r="F56" s="230">
        <v>0</v>
      </c>
      <c r="G56" s="83">
        <f>IFERROR(D56-F56,"")</f>
        <v>0</v>
      </c>
      <c r="H56" s="178"/>
    </row>
    <row r="57" spans="1:8" s="1" customFormat="1" ht="15.75" x14ac:dyDescent="0.2">
      <c r="A57" s="101">
        <f t="shared" si="0"/>
        <v>1.26755</v>
      </c>
      <c r="B57" s="210" t="s">
        <v>94</v>
      </c>
      <c r="C57" s="206">
        <v>1.32</v>
      </c>
      <c r="D57" s="195">
        <v>1.26755</v>
      </c>
      <c r="E57" s="260">
        <f>IFERROR(D57/C57*100,0)</f>
        <v>96.026515151515142</v>
      </c>
      <c r="F57" s="230">
        <v>0</v>
      </c>
      <c r="G57" s="83">
        <f>IFERROR(D57-F57,"")</f>
        <v>1.26755</v>
      </c>
      <c r="H57" s="178"/>
    </row>
    <row r="58" spans="1:8" s="1" customFormat="1" ht="15.75" x14ac:dyDescent="0.2">
      <c r="A58" s="101">
        <f t="shared" si="0"/>
        <v>6.4650099999999995</v>
      </c>
      <c r="B58" s="210" t="s">
        <v>57</v>
      </c>
      <c r="C58" s="206">
        <v>6.266</v>
      </c>
      <c r="D58" s="195">
        <v>6.4650099999999995</v>
      </c>
      <c r="E58" s="260">
        <f>IFERROR(D58/C58*100,0)</f>
        <v>103.17602936482604</v>
      </c>
      <c r="F58" s="230">
        <v>6.8033599999999996</v>
      </c>
      <c r="G58" s="83">
        <f>IFERROR(D58-F58,"")</f>
        <v>-0.33835000000000015</v>
      </c>
      <c r="H58" s="178"/>
    </row>
    <row r="59" spans="1:8" s="1" customFormat="1" ht="15" hidden="1" customHeight="1" x14ac:dyDescent="0.2">
      <c r="A59" s="101" t="str">
        <f t="shared" si="0"/>
        <v>x</v>
      </c>
      <c r="B59" s="210" t="s">
        <v>32</v>
      </c>
      <c r="C59" s="206"/>
      <c r="D59" s="195">
        <v>0</v>
      </c>
      <c r="E59" s="260">
        <f>IFERROR(D59/C59*100,0)</f>
        <v>0</v>
      </c>
      <c r="F59" s="230">
        <v>0</v>
      </c>
      <c r="G59" s="83">
        <f>IFERROR(D59-F59,"")</f>
        <v>0</v>
      </c>
      <c r="H59" s="178"/>
    </row>
    <row r="60" spans="1:8" s="1" customFormat="1" ht="15" hidden="1" customHeight="1" x14ac:dyDescent="0.2">
      <c r="A60" s="101" t="str">
        <f t="shared" si="0"/>
        <v>x</v>
      </c>
      <c r="B60" s="210" t="s">
        <v>60</v>
      </c>
      <c r="C60" s="206">
        <v>0.13500000000000001</v>
      </c>
      <c r="D60" s="195">
        <v>0</v>
      </c>
      <c r="E60" s="260">
        <f>IFERROR(D60/C60*100,0)</f>
        <v>0</v>
      </c>
      <c r="F60" s="230">
        <v>0</v>
      </c>
      <c r="G60" s="83">
        <f>IFERROR(D60-F60,"")</f>
        <v>0</v>
      </c>
      <c r="H60" s="178"/>
    </row>
    <row r="61" spans="1:8" s="1" customFormat="1" ht="15" hidden="1" customHeight="1" x14ac:dyDescent="0.2">
      <c r="A61" s="101" t="str">
        <f t="shared" si="0"/>
        <v>x</v>
      </c>
      <c r="B61" s="210" t="s">
        <v>33</v>
      </c>
      <c r="C61" s="206"/>
      <c r="D61" s="195">
        <v>0</v>
      </c>
      <c r="E61" s="260">
        <f>IFERROR(D61/C61*100,0)</f>
        <v>0</v>
      </c>
      <c r="F61" s="230">
        <v>4.0399999999999998E-2</v>
      </c>
      <c r="G61" s="83">
        <f>IFERROR(D61-F61,"")</f>
        <v>-4.0399999999999998E-2</v>
      </c>
      <c r="H61" s="178"/>
    </row>
    <row r="62" spans="1:8" s="1" customFormat="1" ht="15.75" x14ac:dyDescent="0.2">
      <c r="A62" s="101">
        <f t="shared" si="0"/>
        <v>3.0300000000000002</v>
      </c>
      <c r="B62" s="210" t="s">
        <v>95</v>
      </c>
      <c r="C62" s="206">
        <v>3.23</v>
      </c>
      <c r="D62" s="195">
        <v>3.0300000000000002</v>
      </c>
      <c r="E62" s="260">
        <f>IFERROR(D62/C62*100,0)</f>
        <v>93.808049535603715</v>
      </c>
      <c r="F62" s="230">
        <v>3.23705</v>
      </c>
      <c r="G62" s="83">
        <f>IFERROR(D62-F62,"")</f>
        <v>-0.20704999999999973</v>
      </c>
      <c r="H62" s="178"/>
    </row>
    <row r="63" spans="1:8" s="1" customFormat="1" ht="15" hidden="1" customHeight="1" x14ac:dyDescent="0.2">
      <c r="A63" s="101" t="str">
        <f t="shared" si="0"/>
        <v>x</v>
      </c>
      <c r="B63" s="210" t="s">
        <v>34</v>
      </c>
      <c r="C63" s="206"/>
      <c r="D63" s="195">
        <v>0</v>
      </c>
      <c r="E63" s="260">
        <f>IFERROR(D63/C63*100,0)</f>
        <v>0</v>
      </c>
      <c r="F63" s="230">
        <v>0</v>
      </c>
      <c r="G63" s="83">
        <f>IFERROR(D63-F63,"")</f>
        <v>0</v>
      </c>
      <c r="H63" s="178"/>
    </row>
    <row r="64" spans="1:8" s="1" customFormat="1" ht="15" hidden="1" customHeight="1" x14ac:dyDescent="0.2">
      <c r="A64" s="101" t="str">
        <f t="shared" si="0"/>
        <v>x</v>
      </c>
      <c r="B64" s="210" t="s">
        <v>35</v>
      </c>
      <c r="C64" s="206"/>
      <c r="D64" s="195">
        <v>0</v>
      </c>
      <c r="E64" s="260">
        <f>IFERROR(D64/C64*100,0)</f>
        <v>0</v>
      </c>
      <c r="F64" s="230">
        <v>0</v>
      </c>
      <c r="G64" s="84">
        <f>IFERROR(D64-F64,"")</f>
        <v>0</v>
      </c>
      <c r="H64" s="178"/>
    </row>
    <row r="65" spans="1:8" s="1" customFormat="1" ht="15" hidden="1" customHeight="1" x14ac:dyDescent="0.2">
      <c r="A65" s="101" t="str">
        <f t="shared" si="0"/>
        <v>x</v>
      </c>
      <c r="B65" s="205" t="s">
        <v>36</v>
      </c>
      <c r="C65" s="206"/>
      <c r="D65" s="195">
        <v>0</v>
      </c>
      <c r="E65" s="260">
        <f>IFERROR(D65/C65*100,0)</f>
        <v>0</v>
      </c>
      <c r="F65" s="230">
        <v>0</v>
      </c>
      <c r="G65" s="83">
        <f>IFERROR(D65-F65,"")</f>
        <v>0</v>
      </c>
      <c r="H65" s="178"/>
    </row>
    <row r="66" spans="1:8" s="1" customFormat="1" ht="15" hidden="1" customHeight="1" x14ac:dyDescent="0.2">
      <c r="A66" s="101" t="str">
        <f t="shared" si="0"/>
        <v>x</v>
      </c>
      <c r="B66" s="210" t="s">
        <v>37</v>
      </c>
      <c r="C66" s="206"/>
      <c r="D66" s="195">
        <v>0</v>
      </c>
      <c r="E66" s="260">
        <f>IFERROR(D66/C66*100,0)</f>
        <v>0</v>
      </c>
      <c r="F66" s="230">
        <v>0</v>
      </c>
      <c r="G66" s="83">
        <f>IFERROR(D66-F66,"")</f>
        <v>0</v>
      </c>
      <c r="H66" s="178"/>
    </row>
    <row r="67" spans="1:8" s="1" customFormat="1" ht="15" hidden="1" customHeight="1" x14ac:dyDescent="0.2">
      <c r="A67" s="101" t="str">
        <f t="shared" si="0"/>
        <v>x</v>
      </c>
      <c r="B67" s="210" t="s">
        <v>38</v>
      </c>
      <c r="C67" s="206"/>
      <c r="D67" s="195">
        <v>0</v>
      </c>
      <c r="E67" s="260">
        <f>IFERROR(D67/C67*100,0)</f>
        <v>0</v>
      </c>
      <c r="F67" s="230">
        <v>0</v>
      </c>
      <c r="G67" s="83">
        <f>IFERROR(D67-F67,"")</f>
        <v>0</v>
      </c>
      <c r="H67" s="178"/>
    </row>
    <row r="68" spans="1:8" s="13" customFormat="1" ht="15.75" hidden="1" x14ac:dyDescent="0.25">
      <c r="A68" s="101" t="str">
        <f t="shared" si="0"/>
        <v>x</v>
      </c>
      <c r="B68" s="211" t="s">
        <v>138</v>
      </c>
      <c r="C68" s="209"/>
      <c r="D68" s="196">
        <v>0</v>
      </c>
      <c r="E68" s="261">
        <f>IFERROR(D68/C68*100,0)</f>
        <v>0</v>
      </c>
      <c r="F68" s="229">
        <v>0</v>
      </c>
      <c r="G68" s="104">
        <f>IFERROR(D68-F68,"")</f>
        <v>0</v>
      </c>
    </row>
    <row r="69" spans="1:8" s="1" customFormat="1" ht="15.75" hidden="1" x14ac:dyDescent="0.2">
      <c r="A69" s="101" t="str">
        <f t="shared" si="0"/>
        <v>x</v>
      </c>
      <c r="B69" s="210" t="s">
        <v>96</v>
      </c>
      <c r="C69" s="206"/>
      <c r="D69" s="195">
        <v>0</v>
      </c>
      <c r="E69" s="260">
        <f>IFERROR(D69/C69*100,0)</f>
        <v>0</v>
      </c>
      <c r="F69" s="230">
        <v>0</v>
      </c>
      <c r="G69" s="83">
        <f>IFERROR(D69-F69,"")</f>
        <v>0</v>
      </c>
      <c r="H69" s="178"/>
    </row>
    <row r="70" spans="1:8" s="1" customFormat="1" ht="15" hidden="1" customHeight="1" x14ac:dyDescent="0.2">
      <c r="A70" s="101" t="str">
        <f t="shared" ref="A70:A101" si="1">IF(OR(D70="",D70=0),"x",D70)</f>
        <v>x</v>
      </c>
      <c r="B70" s="212" t="s">
        <v>39</v>
      </c>
      <c r="C70" s="206"/>
      <c r="D70" s="195">
        <v>0</v>
      </c>
      <c r="E70" s="260">
        <f t="shared" ref="E70:E101" si="2">IFERROR(D70/C70*100,0)</f>
        <v>0</v>
      </c>
      <c r="F70" s="230">
        <v>0</v>
      </c>
      <c r="G70" s="83">
        <f>IFERROR(D70-F70,"")</f>
        <v>0</v>
      </c>
      <c r="H70" s="178"/>
    </row>
    <row r="71" spans="1:8" s="1" customFormat="1" ht="15" hidden="1" customHeight="1" x14ac:dyDescent="0.2">
      <c r="A71" s="101" t="str">
        <f t="shared" si="1"/>
        <v>x</v>
      </c>
      <c r="B71" s="210" t="s">
        <v>40</v>
      </c>
      <c r="C71" s="206"/>
      <c r="D71" s="195">
        <v>0</v>
      </c>
      <c r="E71" s="260">
        <f t="shared" si="2"/>
        <v>0</v>
      </c>
      <c r="F71" s="230">
        <v>0</v>
      </c>
      <c r="G71" s="83">
        <f>IFERROR(D71-F71,"")</f>
        <v>0</v>
      </c>
      <c r="H71" s="178"/>
    </row>
    <row r="72" spans="1:8" s="1" customFormat="1" ht="15" hidden="1" customHeight="1" x14ac:dyDescent="0.2">
      <c r="A72" s="101" t="e">
        <f t="shared" si="1"/>
        <v>#VALUE!</v>
      </c>
      <c r="B72" s="210" t="s">
        <v>136</v>
      </c>
      <c r="C72" s="206"/>
      <c r="D72" s="195" t="e">
        <v>#VALUE!</v>
      </c>
      <c r="E72" s="260">
        <f t="shared" si="2"/>
        <v>0</v>
      </c>
      <c r="F72" s="230" t="e">
        <v>#VALUE!</v>
      </c>
      <c r="G72" s="83" t="str">
        <f>IFERROR(D72-F72,"")</f>
        <v/>
      </c>
      <c r="H72" s="178"/>
    </row>
    <row r="73" spans="1:8" s="1" customFormat="1" ht="15" hidden="1" customHeight="1" x14ac:dyDescent="0.2">
      <c r="A73" s="101" t="e">
        <f t="shared" si="1"/>
        <v>#VALUE!</v>
      </c>
      <c r="B73" s="210" t="s">
        <v>136</v>
      </c>
      <c r="C73" s="206"/>
      <c r="D73" s="195" t="e">
        <v>#VALUE!</v>
      </c>
      <c r="E73" s="260">
        <f t="shared" si="2"/>
        <v>0</v>
      </c>
      <c r="F73" s="230" t="e">
        <v>#VALUE!</v>
      </c>
      <c r="G73" s="83" t="str">
        <f>IFERROR(D73-F73,"")</f>
        <v/>
      </c>
      <c r="H73" s="178"/>
    </row>
    <row r="74" spans="1:8" s="1" customFormat="1" ht="15" hidden="1" customHeight="1" x14ac:dyDescent="0.2">
      <c r="A74" s="101" t="str">
        <f t="shared" si="1"/>
        <v>x</v>
      </c>
      <c r="B74" s="210" t="s">
        <v>41</v>
      </c>
      <c r="C74" s="206"/>
      <c r="D74" s="195">
        <v>0</v>
      </c>
      <c r="E74" s="260">
        <f t="shared" si="2"/>
        <v>0</v>
      </c>
      <c r="F74" s="230">
        <v>0</v>
      </c>
      <c r="G74" s="83">
        <f>IFERROR(D74-F74,"")</f>
        <v>0</v>
      </c>
      <c r="H74" s="178"/>
    </row>
    <row r="75" spans="1:8" s="13" customFormat="1" ht="15.75" x14ac:dyDescent="0.25">
      <c r="A75" s="101">
        <f t="shared" si="1"/>
        <v>11.47461</v>
      </c>
      <c r="B75" s="208" t="s">
        <v>42</v>
      </c>
      <c r="C75" s="209">
        <v>11.484999999999999</v>
      </c>
      <c r="D75" s="196">
        <v>11.47461</v>
      </c>
      <c r="E75" s="261">
        <f t="shared" si="2"/>
        <v>99.90953417501089</v>
      </c>
      <c r="F75" s="231">
        <v>10.750440000000001</v>
      </c>
      <c r="G75" s="98">
        <f>IFERROR(D75-F75,"")</f>
        <v>0.72416999999999909</v>
      </c>
    </row>
    <row r="76" spans="1:8" s="1" customFormat="1" ht="15" hidden="1" customHeight="1" x14ac:dyDescent="0.2">
      <c r="A76" s="101" t="str">
        <f t="shared" si="1"/>
        <v>x</v>
      </c>
      <c r="B76" s="210" t="s">
        <v>139</v>
      </c>
      <c r="C76" s="206"/>
      <c r="D76" s="195">
        <v>0</v>
      </c>
      <c r="E76" s="260">
        <f t="shared" si="2"/>
        <v>0</v>
      </c>
      <c r="F76" s="230">
        <v>0</v>
      </c>
      <c r="G76" s="84">
        <f>IFERROR(D76-F76,"")</f>
        <v>0</v>
      </c>
      <c r="H76" s="178"/>
    </row>
    <row r="77" spans="1:8" s="1" customFormat="1" ht="15" hidden="1" customHeight="1" x14ac:dyDescent="0.2">
      <c r="A77" s="101" t="str">
        <f t="shared" si="1"/>
        <v>x</v>
      </c>
      <c r="B77" s="210" t="s">
        <v>140</v>
      </c>
      <c r="C77" s="206"/>
      <c r="D77" s="195">
        <v>0</v>
      </c>
      <c r="E77" s="260">
        <f t="shared" si="2"/>
        <v>0</v>
      </c>
      <c r="F77" s="230">
        <v>0</v>
      </c>
      <c r="G77" s="84">
        <f>IFERROR(D77-F77,"")</f>
        <v>0</v>
      </c>
      <c r="H77" s="178"/>
    </row>
    <row r="78" spans="1:8" s="1" customFormat="1" ht="15" hidden="1" customHeight="1" x14ac:dyDescent="0.2">
      <c r="A78" s="101" t="str">
        <f t="shared" si="1"/>
        <v>x</v>
      </c>
      <c r="B78" s="210" t="s">
        <v>141</v>
      </c>
      <c r="C78" s="206"/>
      <c r="D78" s="195">
        <v>0</v>
      </c>
      <c r="E78" s="260">
        <f t="shared" si="2"/>
        <v>0</v>
      </c>
      <c r="F78" s="230">
        <v>0</v>
      </c>
      <c r="G78" s="83">
        <f>IFERROR(D78-F78,"")</f>
        <v>0</v>
      </c>
      <c r="H78" s="178"/>
    </row>
    <row r="79" spans="1:8" s="1" customFormat="1" ht="15.75" x14ac:dyDescent="0.2">
      <c r="A79" s="101">
        <f t="shared" si="1"/>
        <v>3.9390000000000001</v>
      </c>
      <c r="B79" s="210" t="s">
        <v>43</v>
      </c>
      <c r="C79" s="206">
        <v>3.9729999999999999</v>
      </c>
      <c r="D79" s="195">
        <v>3.9390000000000001</v>
      </c>
      <c r="E79" s="260">
        <f t="shared" si="2"/>
        <v>99.144223508683609</v>
      </c>
      <c r="F79" s="230">
        <v>4.20059</v>
      </c>
      <c r="G79" s="83">
        <f>IFERROR(D79-F79,"")</f>
        <v>-0.26158999999999999</v>
      </c>
      <c r="H79" s="178"/>
    </row>
    <row r="80" spans="1:8" s="1" customFormat="1" ht="15" hidden="1" customHeight="1" x14ac:dyDescent="0.2">
      <c r="A80" s="101" t="str">
        <f t="shared" si="1"/>
        <v>x</v>
      </c>
      <c r="B80" s="210" t="s">
        <v>44</v>
      </c>
      <c r="C80" s="206"/>
      <c r="D80" s="195">
        <v>0</v>
      </c>
      <c r="E80" s="260">
        <f t="shared" si="2"/>
        <v>0</v>
      </c>
      <c r="F80" s="230">
        <v>0</v>
      </c>
      <c r="G80" s="83">
        <f>IFERROR(D80-F80,"")</f>
        <v>0</v>
      </c>
      <c r="H80" s="178"/>
    </row>
    <row r="81" spans="1:8" s="1" customFormat="1" ht="15" hidden="1" customHeight="1" x14ac:dyDescent="0.2">
      <c r="A81" s="101" t="e">
        <f t="shared" si="1"/>
        <v>#VALUE!</v>
      </c>
      <c r="B81" s="210" t="s">
        <v>136</v>
      </c>
      <c r="C81" s="206"/>
      <c r="D81" s="195" t="e">
        <v>#VALUE!</v>
      </c>
      <c r="E81" s="260">
        <f t="shared" si="2"/>
        <v>0</v>
      </c>
      <c r="F81" s="230" t="e">
        <v>#VALUE!</v>
      </c>
      <c r="G81" s="83" t="str">
        <f>IFERROR(D81-F81,"")</f>
        <v/>
      </c>
      <c r="H81" s="178"/>
    </row>
    <row r="82" spans="1:8" s="1" customFormat="1" ht="15" hidden="1" customHeight="1" x14ac:dyDescent="0.2">
      <c r="A82" s="101" t="e">
        <f t="shared" si="1"/>
        <v>#VALUE!</v>
      </c>
      <c r="B82" s="210" t="s">
        <v>136</v>
      </c>
      <c r="C82" s="206"/>
      <c r="D82" s="195" t="e">
        <v>#VALUE!</v>
      </c>
      <c r="E82" s="260">
        <f t="shared" si="2"/>
        <v>0</v>
      </c>
      <c r="F82" s="230" t="e">
        <v>#VALUE!</v>
      </c>
      <c r="G82" s="83" t="str">
        <f>IFERROR(D82-F82,"")</f>
        <v/>
      </c>
      <c r="H82" s="178"/>
    </row>
    <row r="83" spans="1:8" s="1" customFormat="1" ht="15" hidden="1" customHeight="1" x14ac:dyDescent="0.2">
      <c r="A83" s="101" t="str">
        <f t="shared" si="1"/>
        <v>x</v>
      </c>
      <c r="B83" s="210" t="s">
        <v>45</v>
      </c>
      <c r="C83" s="206"/>
      <c r="D83" s="195">
        <v>0</v>
      </c>
      <c r="E83" s="260">
        <f t="shared" si="2"/>
        <v>0</v>
      </c>
      <c r="F83" s="230">
        <v>0</v>
      </c>
      <c r="G83" s="83">
        <f>IFERROR(D83-F83,"")</f>
        <v>0</v>
      </c>
      <c r="H83" s="178"/>
    </row>
    <row r="84" spans="1:8" s="1" customFormat="1" ht="15" hidden="1" customHeight="1" x14ac:dyDescent="0.2">
      <c r="A84" s="101" t="e">
        <f t="shared" si="1"/>
        <v>#VALUE!</v>
      </c>
      <c r="B84" s="210" t="s">
        <v>136</v>
      </c>
      <c r="C84" s="206"/>
      <c r="D84" s="195" t="e">
        <v>#VALUE!</v>
      </c>
      <c r="E84" s="260">
        <f t="shared" si="2"/>
        <v>0</v>
      </c>
      <c r="F84" s="230" t="e">
        <v>#VALUE!</v>
      </c>
      <c r="G84" s="83" t="str">
        <f>IFERROR(D84-F84,"")</f>
        <v/>
      </c>
      <c r="H84" s="178"/>
    </row>
    <row r="85" spans="1:8" s="1" customFormat="1" ht="15" hidden="1" customHeight="1" x14ac:dyDescent="0.2">
      <c r="A85" s="101" t="str">
        <f t="shared" si="1"/>
        <v>x</v>
      </c>
      <c r="B85" s="210" t="s">
        <v>46</v>
      </c>
      <c r="C85" s="206"/>
      <c r="D85" s="195">
        <v>0</v>
      </c>
      <c r="E85" s="260">
        <f t="shared" si="2"/>
        <v>0</v>
      </c>
      <c r="F85" s="230">
        <v>0</v>
      </c>
      <c r="G85" s="83">
        <f>IFERROR(D85-F85,"")</f>
        <v>0</v>
      </c>
      <c r="H85" s="178"/>
    </row>
    <row r="86" spans="1:8" s="1" customFormat="1" ht="15.75" x14ac:dyDescent="0.2">
      <c r="A86" s="101">
        <f t="shared" si="1"/>
        <v>1.2625</v>
      </c>
      <c r="B86" s="210" t="s">
        <v>47</v>
      </c>
      <c r="C86" s="206">
        <v>1.25</v>
      </c>
      <c r="D86" s="195">
        <v>1.2625</v>
      </c>
      <c r="E86" s="260">
        <f t="shared" si="2"/>
        <v>101</v>
      </c>
      <c r="F86" s="230">
        <v>0.10100000000000001</v>
      </c>
      <c r="G86" s="83">
        <f>IFERROR(D86-F86,"")</f>
        <v>1.1615</v>
      </c>
      <c r="H86" s="178"/>
    </row>
    <row r="87" spans="1:8" s="1" customFormat="1" ht="15.75" x14ac:dyDescent="0.2">
      <c r="A87" s="101">
        <f t="shared" si="1"/>
        <v>5.64994</v>
      </c>
      <c r="B87" s="210" t="s">
        <v>48</v>
      </c>
      <c r="C87" s="206">
        <v>5.6449999999999996</v>
      </c>
      <c r="D87" s="195">
        <v>5.64994</v>
      </c>
      <c r="E87" s="260">
        <f t="shared" si="2"/>
        <v>100.08751107174491</v>
      </c>
      <c r="F87" s="230">
        <v>6.0660600000000002</v>
      </c>
      <c r="G87" s="83">
        <f>IFERROR(D87-F87,"")</f>
        <v>-0.41612000000000027</v>
      </c>
      <c r="H87" s="178"/>
    </row>
    <row r="88" spans="1:8" s="1" customFormat="1" ht="15.75" x14ac:dyDescent="0.2">
      <c r="A88" s="101">
        <f t="shared" si="1"/>
        <v>0.62317</v>
      </c>
      <c r="B88" s="205" t="s">
        <v>49</v>
      </c>
      <c r="C88" s="206">
        <v>0.61699999999999999</v>
      </c>
      <c r="D88" s="195">
        <v>0.62317</v>
      </c>
      <c r="E88" s="260">
        <f t="shared" si="2"/>
        <v>101</v>
      </c>
      <c r="F88" s="230">
        <v>0.38279000000000002</v>
      </c>
      <c r="G88" s="83">
        <f>IFERROR(D88-F88,"")</f>
        <v>0.24037999999999998</v>
      </c>
      <c r="H88" s="178"/>
    </row>
    <row r="89" spans="1:8" s="13" customFormat="1" ht="15.75" hidden="1" customHeight="1" x14ac:dyDescent="0.25">
      <c r="A89" s="101" t="str">
        <f t="shared" si="1"/>
        <v>x</v>
      </c>
      <c r="B89" s="208" t="s">
        <v>50</v>
      </c>
      <c r="C89" s="209">
        <v>0.70599999999999996</v>
      </c>
      <c r="D89" s="196">
        <v>0</v>
      </c>
      <c r="E89" s="261">
        <f t="shared" si="2"/>
        <v>0</v>
      </c>
      <c r="F89" s="231">
        <v>0</v>
      </c>
      <c r="G89" s="98">
        <f>IFERROR(D89-F89,"")</f>
        <v>0</v>
      </c>
    </row>
    <row r="90" spans="1:8" s="1" customFormat="1" ht="15" hidden="1" customHeight="1" x14ac:dyDescent="0.2">
      <c r="A90" s="101" t="str">
        <f t="shared" si="1"/>
        <v>x</v>
      </c>
      <c r="B90" s="210" t="s">
        <v>97</v>
      </c>
      <c r="C90" s="206"/>
      <c r="D90" s="195">
        <v>0</v>
      </c>
      <c r="E90" s="260">
        <f t="shared" si="2"/>
        <v>0</v>
      </c>
      <c r="F90" s="230">
        <v>0</v>
      </c>
      <c r="G90" s="84">
        <f>IFERROR(D90-F90,"")</f>
        <v>0</v>
      </c>
      <c r="H90" s="178"/>
    </row>
    <row r="91" spans="1:8" s="1" customFormat="1" ht="15" hidden="1" customHeight="1" x14ac:dyDescent="0.2">
      <c r="A91" s="101" t="str">
        <f t="shared" si="1"/>
        <v>x</v>
      </c>
      <c r="B91" s="210" t="s">
        <v>98</v>
      </c>
      <c r="C91" s="206"/>
      <c r="D91" s="195">
        <v>0</v>
      </c>
      <c r="E91" s="260">
        <f t="shared" si="2"/>
        <v>0</v>
      </c>
      <c r="F91" s="230">
        <v>0</v>
      </c>
      <c r="G91" s="83">
        <f>IFERROR(D91-F91,"")</f>
        <v>0</v>
      </c>
      <c r="H91" s="178"/>
    </row>
    <row r="92" spans="1:8" s="1" customFormat="1" ht="15" hidden="1" customHeight="1" x14ac:dyDescent="0.2">
      <c r="A92" s="101" t="str">
        <f t="shared" si="1"/>
        <v>x</v>
      </c>
      <c r="B92" s="210" t="s">
        <v>61</v>
      </c>
      <c r="C92" s="206"/>
      <c r="D92" s="195">
        <v>0</v>
      </c>
      <c r="E92" s="260">
        <f t="shared" si="2"/>
        <v>0</v>
      </c>
      <c r="F92" s="230">
        <v>0</v>
      </c>
      <c r="G92" s="83">
        <f>IFERROR(D92-F92,"")</f>
        <v>0</v>
      </c>
      <c r="H92" s="178"/>
    </row>
    <row r="93" spans="1:8" s="1" customFormat="1" ht="15.75" hidden="1" customHeight="1" x14ac:dyDescent="0.2">
      <c r="A93" s="101" t="e">
        <f t="shared" si="1"/>
        <v>#VALUE!</v>
      </c>
      <c r="B93" s="210" t="s">
        <v>136</v>
      </c>
      <c r="C93" s="206"/>
      <c r="D93" s="195" t="e">
        <v>#VALUE!</v>
      </c>
      <c r="E93" s="260">
        <f t="shared" si="2"/>
        <v>0</v>
      </c>
      <c r="F93" s="230" t="e">
        <v>#VALUE!</v>
      </c>
      <c r="G93" s="84" t="str">
        <f>IFERROR(D93-F93,"")</f>
        <v/>
      </c>
      <c r="H93" s="178"/>
    </row>
    <row r="94" spans="1:8" s="1" customFormat="1" ht="15" hidden="1" customHeight="1" x14ac:dyDescent="0.2">
      <c r="A94" s="101" t="str">
        <f t="shared" si="1"/>
        <v>x</v>
      </c>
      <c r="B94" s="210" t="s">
        <v>51</v>
      </c>
      <c r="C94" s="206"/>
      <c r="D94" s="195">
        <v>0</v>
      </c>
      <c r="E94" s="260">
        <f t="shared" si="2"/>
        <v>0</v>
      </c>
      <c r="F94" s="230">
        <v>0</v>
      </c>
      <c r="G94" s="83">
        <f>IFERROR(D94-F94,"")</f>
        <v>0</v>
      </c>
      <c r="H94" s="178"/>
    </row>
    <row r="95" spans="1:8" s="1" customFormat="1" ht="15" hidden="1" customHeight="1" x14ac:dyDescent="0.2">
      <c r="A95" s="101" t="str">
        <f t="shared" si="1"/>
        <v>x</v>
      </c>
      <c r="B95" s="210" t="s">
        <v>52</v>
      </c>
      <c r="C95" s="206"/>
      <c r="D95" s="195">
        <v>0</v>
      </c>
      <c r="E95" s="260">
        <f t="shared" si="2"/>
        <v>0</v>
      </c>
      <c r="F95" s="230">
        <v>0</v>
      </c>
      <c r="G95" s="83">
        <f>IFERROR(D95-F95,"")</f>
        <v>0</v>
      </c>
      <c r="H95" s="178"/>
    </row>
    <row r="96" spans="1:8" s="1" customFormat="1" ht="15" hidden="1" customHeight="1" x14ac:dyDescent="0.2">
      <c r="A96" s="101" t="str">
        <f t="shared" si="1"/>
        <v>x</v>
      </c>
      <c r="B96" s="210" t="s">
        <v>53</v>
      </c>
      <c r="C96" s="206">
        <v>0.70599999999999996</v>
      </c>
      <c r="D96" s="195">
        <v>0</v>
      </c>
      <c r="E96" s="260">
        <f t="shared" si="2"/>
        <v>0</v>
      </c>
      <c r="F96" s="230">
        <v>0</v>
      </c>
      <c r="G96" s="83">
        <f>IFERROR(D96-F96,"")</f>
        <v>0</v>
      </c>
      <c r="H96" s="178"/>
    </row>
    <row r="97" spans="1:8" s="1" customFormat="1" ht="15" hidden="1" customHeight="1" x14ac:dyDescent="0.2">
      <c r="A97" s="101" t="str">
        <f t="shared" si="1"/>
        <v>x</v>
      </c>
      <c r="B97" s="210" t="s">
        <v>82</v>
      </c>
      <c r="C97" s="206">
        <v>0</v>
      </c>
      <c r="D97" s="195">
        <v>0</v>
      </c>
      <c r="E97" s="260">
        <f t="shared" si="2"/>
        <v>0</v>
      </c>
      <c r="F97" s="230">
        <v>0</v>
      </c>
      <c r="G97" s="83">
        <f>IFERROR(D97-F97,"")</f>
        <v>0</v>
      </c>
      <c r="H97" s="178"/>
    </row>
    <row r="98" spans="1:8" s="1" customFormat="1" ht="15" hidden="1" customHeight="1" x14ac:dyDescent="0.2">
      <c r="A98" s="101" t="e">
        <f t="shared" si="1"/>
        <v>#VALUE!</v>
      </c>
      <c r="B98" s="210" t="s">
        <v>136</v>
      </c>
      <c r="C98" s="206"/>
      <c r="D98" s="195" t="e">
        <v>#VALUE!</v>
      </c>
      <c r="E98" s="260">
        <f t="shared" si="2"/>
        <v>0</v>
      </c>
      <c r="F98" s="230" t="e">
        <v>#VALUE!</v>
      </c>
      <c r="G98" s="83" t="str">
        <f>IFERROR(D98-F98,"")</f>
        <v/>
      </c>
      <c r="H98" s="178"/>
    </row>
    <row r="99" spans="1:8" s="1" customFormat="1" ht="15" hidden="1" customHeight="1" x14ac:dyDescent="0.2">
      <c r="A99" s="101" t="str">
        <f t="shared" si="1"/>
        <v>x</v>
      </c>
      <c r="B99" s="210" t="s">
        <v>55</v>
      </c>
      <c r="C99" s="206">
        <v>0</v>
      </c>
      <c r="D99" s="195">
        <v>0</v>
      </c>
      <c r="E99" s="260">
        <f t="shared" si="2"/>
        <v>0</v>
      </c>
      <c r="F99" s="230">
        <v>0</v>
      </c>
      <c r="G99" s="83">
        <f>IFERROR(D99-F99,"")</f>
        <v>0</v>
      </c>
      <c r="H99" s="178"/>
    </row>
    <row r="100" spans="1:8" s="1" customFormat="1" ht="15" hidden="1" customHeight="1" x14ac:dyDescent="0.2">
      <c r="A100" s="101" t="str">
        <f t="shared" si="1"/>
        <v>x</v>
      </c>
      <c r="B100" s="210" t="s">
        <v>56</v>
      </c>
      <c r="C100" s="206">
        <v>0</v>
      </c>
      <c r="D100" s="195">
        <v>0</v>
      </c>
      <c r="E100" s="260">
        <f t="shared" si="2"/>
        <v>0</v>
      </c>
      <c r="F100" s="230">
        <v>0</v>
      </c>
      <c r="G100" s="83">
        <f>IFERROR(D100-F100,"")</f>
        <v>0</v>
      </c>
      <c r="H100" s="178"/>
    </row>
    <row r="101" spans="1:8" s="1" customFormat="1" ht="15" hidden="1" customHeight="1" x14ac:dyDescent="0.2">
      <c r="A101" s="101" t="str">
        <f t="shared" si="1"/>
        <v>x</v>
      </c>
      <c r="B101" s="213" t="s">
        <v>99</v>
      </c>
      <c r="C101" s="193">
        <v>0</v>
      </c>
      <c r="D101" s="197">
        <v>0</v>
      </c>
      <c r="E101" s="262">
        <f t="shared" si="2"/>
        <v>0</v>
      </c>
      <c r="F101" s="238">
        <v>0</v>
      </c>
      <c r="G101" s="91">
        <f>IFERROR(D101-F101,"")</f>
        <v>0</v>
      </c>
      <c r="H101" s="178"/>
    </row>
  </sheetData>
  <mergeCells count="5">
    <mergeCell ref="B1:G1"/>
    <mergeCell ref="B3:B4"/>
    <mergeCell ref="D3:G3"/>
    <mergeCell ref="B2:G2"/>
    <mergeCell ref="C3:C4"/>
  </mergeCells>
  <printOptions horizontalCentered="1"/>
  <pageMargins left="0" right="0" top="0" bottom="0" header="0" footer="0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U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M10" sqref="M10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5.28515625" style="7" customWidth="1"/>
    <col min="4" max="4" width="9.85546875" style="7" customWidth="1"/>
    <col min="5" max="5" width="11.85546875" style="7" customWidth="1"/>
    <col min="6" max="6" width="10" style="7" customWidth="1"/>
    <col min="7" max="7" width="10.7109375" style="7" customWidth="1"/>
    <col min="8" max="8" width="23.85546875" style="7" customWidth="1"/>
    <col min="9" max="9" width="11" style="7" customWidth="1"/>
    <col min="10" max="10" width="11.5703125" style="8" customWidth="1"/>
    <col min="11" max="11" width="10.7109375" style="7" customWidth="1"/>
    <col min="12" max="12" width="11.5703125" style="7" customWidth="1"/>
    <col min="13" max="13" width="9.7109375" style="7" customWidth="1"/>
    <col min="14" max="14" width="10" style="7" customWidth="1"/>
    <col min="15" max="15" width="10.7109375" style="7" customWidth="1"/>
    <col min="16" max="16" width="29.140625" style="7" customWidth="1"/>
    <col min="17" max="17" width="19.140625" style="7" hidden="1" customWidth="1"/>
    <col min="18" max="18" width="26" style="7" customWidth="1"/>
    <col min="19" max="16384" width="9.140625" style="7"/>
  </cols>
  <sheetData>
    <row r="1" spans="1:21" ht="16.5" customHeight="1" x14ac:dyDescent="0.2">
      <c r="B1" s="381" t="s">
        <v>77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 t="s">
        <v>159</v>
      </c>
      <c r="Q1" s="114"/>
      <c r="R1" s="177">
        <v>44092</v>
      </c>
      <c r="S1" s="114"/>
      <c r="T1" s="114"/>
      <c r="U1" s="114"/>
    </row>
    <row r="2" spans="1:21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50" t="s">
        <v>120</v>
      </c>
      <c r="Q2" s="114"/>
      <c r="R2" s="114"/>
      <c r="S2" s="114"/>
      <c r="T2" s="114"/>
      <c r="U2" s="114"/>
    </row>
    <row r="3" spans="1:21" s="8" customFormat="1" ht="33.75" customHeight="1" x14ac:dyDescent="0.2">
      <c r="B3" s="384" t="s">
        <v>0</v>
      </c>
      <c r="C3" s="365" t="s">
        <v>164</v>
      </c>
      <c r="D3" s="373" t="s">
        <v>144</v>
      </c>
      <c r="E3" s="386"/>
      <c r="F3" s="375"/>
      <c r="G3" s="375"/>
      <c r="H3" s="370" t="s">
        <v>145</v>
      </c>
      <c r="I3" s="377"/>
      <c r="J3" s="377"/>
      <c r="K3" s="377"/>
      <c r="L3" s="378"/>
      <c r="M3" s="370" t="s">
        <v>146</v>
      </c>
      <c r="N3" s="377"/>
      <c r="O3" s="378"/>
      <c r="P3" s="150" t="s">
        <v>130</v>
      </c>
      <c r="Q3" s="114"/>
      <c r="R3" s="118"/>
      <c r="S3" s="118"/>
      <c r="T3" s="118"/>
      <c r="U3" s="118"/>
    </row>
    <row r="4" spans="1:21" s="8" customFormat="1" ht="46.5" customHeight="1" x14ac:dyDescent="0.2">
      <c r="B4" s="385"/>
      <c r="C4" s="366"/>
      <c r="D4" s="221" t="s">
        <v>166</v>
      </c>
      <c r="E4" s="285" t="s">
        <v>165</v>
      </c>
      <c r="F4" s="222" t="s">
        <v>163</v>
      </c>
      <c r="G4" s="222" t="s">
        <v>167</v>
      </c>
      <c r="H4" s="344" t="s">
        <v>168</v>
      </c>
      <c r="I4" s="345" t="s">
        <v>166</v>
      </c>
      <c r="J4" s="352" t="s">
        <v>169</v>
      </c>
      <c r="K4" s="346" t="s">
        <v>163</v>
      </c>
      <c r="L4" s="346" t="s">
        <v>167</v>
      </c>
      <c r="M4" s="222" t="s">
        <v>166</v>
      </c>
      <c r="N4" s="222" t="s">
        <v>163</v>
      </c>
      <c r="O4" s="222" t="s">
        <v>167</v>
      </c>
      <c r="P4" s="118"/>
      <c r="Q4" s="118"/>
      <c r="R4" s="118"/>
      <c r="S4" s="118"/>
      <c r="T4" s="118"/>
      <c r="U4" s="118"/>
    </row>
    <row r="5" spans="1:21" s="54" customFormat="1" ht="15.75" x14ac:dyDescent="0.25">
      <c r="A5" s="101">
        <f>IF(OR(D5="",D5=0),"x",D5)</f>
        <v>4318.0414759000005</v>
      </c>
      <c r="B5" s="271" t="s">
        <v>1</v>
      </c>
      <c r="C5" s="272">
        <v>10032.8468018</v>
      </c>
      <c r="D5" s="273">
        <v>4318.0414759000005</v>
      </c>
      <c r="E5" s="274">
        <f>IFERROR(D5/C5*100,0)</f>
        <v>43.039045260068136</v>
      </c>
      <c r="F5" s="275">
        <v>7714.8708600000009</v>
      </c>
      <c r="G5" s="276">
        <f>IFERROR(D5-F5,"")</f>
        <v>-3396.8293841000004</v>
      </c>
      <c r="H5" s="299">
        <v>14011.67272</v>
      </c>
      <c r="I5" s="273">
        <v>7771.2635938999993</v>
      </c>
      <c r="J5" s="349">
        <f>IFERROR(I5/H5*100,"")</f>
        <v>55.462782704076744</v>
      </c>
      <c r="K5" s="277">
        <v>12464.14336</v>
      </c>
      <c r="L5" s="278">
        <f>IFERROR(I5-K5,"")</f>
        <v>-4692.8797661000008</v>
      </c>
      <c r="M5" s="279">
        <f>IFERROR(IF(D5&gt;0,I5/D5*10,""),"")</f>
        <v>17.997195342548792</v>
      </c>
      <c r="N5" s="280">
        <f>IFERROR(IF(F5&gt;0,K5/F5*10,""),"")</f>
        <v>16.155997405768627</v>
      </c>
      <c r="O5" s="281">
        <f>IFERROR(M5-N5,"")</f>
        <v>1.8411979367801656</v>
      </c>
      <c r="Q5" s="54" t="s">
        <v>160</v>
      </c>
    </row>
    <row r="6" spans="1:21" s="13" customFormat="1" ht="15.75" x14ac:dyDescent="0.25">
      <c r="A6" s="101">
        <f t="shared" ref="A6:A69" si="0">IF(OR(D6="",D6=0),"x",D6)</f>
        <v>570.22875929999998</v>
      </c>
      <c r="B6" s="203" t="s">
        <v>2</v>
      </c>
      <c r="C6" s="204">
        <v>1600.6008328</v>
      </c>
      <c r="D6" s="130">
        <v>570.22875929999998</v>
      </c>
      <c r="E6" s="78">
        <f>IFERROR(D6/C6*100,0)</f>
        <v>35.625919193261588</v>
      </c>
      <c r="F6" s="130">
        <v>1441.6134000000002</v>
      </c>
      <c r="G6" s="23">
        <f>IFERROR(D6-F6,"")</f>
        <v>-871.3846407000002</v>
      </c>
      <c r="H6" s="300">
        <v>3481.95</v>
      </c>
      <c r="I6" s="130">
        <v>1492.7796566</v>
      </c>
      <c r="J6" s="339">
        <f>IFERROR(I6/H6*100,"")</f>
        <v>42.871944071569089</v>
      </c>
      <c r="K6" s="241">
        <v>3398.3389200000001</v>
      </c>
      <c r="L6" s="242">
        <f>IFERROR(I6-K6,"")</f>
        <v>-1905.5592634000002</v>
      </c>
      <c r="M6" s="24">
        <f>IFERROR(IF(D6&gt;0,I6/D6*10,""),"")</f>
        <v>26.178610465605114</v>
      </c>
      <c r="N6" s="21">
        <f>IFERROR(IF(F6&gt;0,K6/F6*10,""),"")</f>
        <v>23.57316406742612</v>
      </c>
      <c r="O6" s="23">
        <f>IFERROR(M6-N6,"")</f>
        <v>2.6054463981789944</v>
      </c>
      <c r="Q6" s="54" t="s">
        <v>160</v>
      </c>
    </row>
    <row r="7" spans="1:21" s="1" customFormat="1" ht="15.75" x14ac:dyDescent="0.2">
      <c r="A7" s="101">
        <f t="shared" si="0"/>
        <v>69.053629299999997</v>
      </c>
      <c r="B7" s="205" t="s">
        <v>3</v>
      </c>
      <c r="C7" s="206">
        <v>159.36136930000001</v>
      </c>
      <c r="D7" s="131">
        <v>69.053629299999997</v>
      </c>
      <c r="E7" s="240">
        <f>IFERROR(D7/C7*100,0)</f>
        <v>43.331473369813715</v>
      </c>
      <c r="F7" s="131">
        <v>152.23326</v>
      </c>
      <c r="G7" s="99">
        <f>IFERROR(D7-F7,"")</f>
        <v>-83.179630700000004</v>
      </c>
      <c r="H7" s="301">
        <v>423.15</v>
      </c>
      <c r="I7" s="131">
        <v>204.22708029999998</v>
      </c>
      <c r="J7" s="291">
        <f>IFERROR(I7/H7*100,"")</f>
        <v>48.263518917641498</v>
      </c>
      <c r="K7" s="240">
        <v>401.23259999999999</v>
      </c>
      <c r="L7" s="243">
        <f>IFERROR(I7-K7,"")</f>
        <v>-197.00551970000001</v>
      </c>
      <c r="M7" s="131">
        <f>IFERROR(IF(D7&gt;0,I7/D7*10,""),"")</f>
        <v>29.575140708788204</v>
      </c>
      <c r="N7" s="74">
        <f>IFERROR(IF(F7&gt;0,K7/F7*10,""),"")</f>
        <v>26.356434855300343</v>
      </c>
      <c r="O7" s="99">
        <f>IFERROR(M7-N7,"")</f>
        <v>3.2187058534878616</v>
      </c>
      <c r="Q7" s="54" t="s">
        <v>160</v>
      </c>
    </row>
    <row r="8" spans="1:21" s="1" customFormat="1" ht="15.75" x14ac:dyDescent="0.2">
      <c r="A8" s="101">
        <f t="shared" si="0"/>
        <v>2.3462299999999998</v>
      </c>
      <c r="B8" s="205" t="s">
        <v>4</v>
      </c>
      <c r="C8" s="206">
        <v>17.366</v>
      </c>
      <c r="D8" s="131">
        <v>2.3462299999999998</v>
      </c>
      <c r="E8" s="240">
        <f>IFERROR(D8/C8*100,0)</f>
        <v>13.510480248761947</v>
      </c>
      <c r="F8" s="131">
        <v>9.1506000000000007</v>
      </c>
      <c r="G8" s="99">
        <f>IFERROR(D8-F8,"")</f>
        <v>-6.8043700000000005</v>
      </c>
      <c r="H8" s="301">
        <v>43.5</v>
      </c>
      <c r="I8" s="131">
        <v>6.3246200000000004</v>
      </c>
      <c r="J8" s="291">
        <f>IFERROR(I8/H8*100,"")</f>
        <v>14.539356321839081</v>
      </c>
      <c r="K8" s="240">
        <v>24.044060000000002</v>
      </c>
      <c r="L8" s="243">
        <f>IFERROR(I8-K8,"")</f>
        <v>-17.719440000000002</v>
      </c>
      <c r="M8" s="131">
        <f>IFERROR(IF(D8&gt;0,I8/D8*10,""),"")</f>
        <v>26.956521739130437</v>
      </c>
      <c r="N8" s="74">
        <f>IFERROR(IF(F8&gt;0,K8/F8*10,""),"")</f>
        <v>26.275938189845473</v>
      </c>
      <c r="O8" s="99">
        <f t="shared" ref="O8:O71" si="1">IFERROR(M8-N8,"")</f>
        <v>0.68058354928496456</v>
      </c>
      <c r="Q8" s="54" t="s">
        <v>160</v>
      </c>
    </row>
    <row r="9" spans="1:21" s="1" customFormat="1" ht="15" hidden="1" customHeight="1" x14ac:dyDescent="0.2">
      <c r="A9" s="101" t="str">
        <f t="shared" si="0"/>
        <v>x</v>
      </c>
      <c r="B9" s="205" t="s">
        <v>5</v>
      </c>
      <c r="C9" s="206">
        <v>0.94499999999999995</v>
      </c>
      <c r="D9" s="131">
        <v>0</v>
      </c>
      <c r="E9" s="240">
        <f>IFERROR(D9/C9*100,0)</f>
        <v>0</v>
      </c>
      <c r="F9" s="131">
        <v>0</v>
      </c>
      <c r="G9" s="99">
        <f>IFERROR(D9-F9,"")</f>
        <v>0</v>
      </c>
      <c r="H9" s="301"/>
      <c r="I9" s="131">
        <v>0</v>
      </c>
      <c r="J9" s="291" t="str">
        <f>IFERROR(I9/H9*100,"")</f>
        <v/>
      </c>
      <c r="K9" s="240">
        <v>0</v>
      </c>
      <c r="L9" s="243">
        <f>IFERROR(I9-K9,"")</f>
        <v>0</v>
      </c>
      <c r="M9" s="131" t="str">
        <f>IFERROR(IF(D9&gt;0,I9/D9*10,""),"")</f>
        <v/>
      </c>
      <c r="N9" s="74" t="str">
        <f>IFERROR(IF(F9&gt;0,K9/F9*10,""),"")</f>
        <v/>
      </c>
      <c r="O9" s="99" t="str">
        <f t="shared" si="1"/>
        <v/>
      </c>
      <c r="Q9" s="54" t="s">
        <v>160</v>
      </c>
    </row>
    <row r="10" spans="1:21" s="1" customFormat="1" ht="15.75" x14ac:dyDescent="0.2">
      <c r="A10" s="101">
        <f t="shared" si="0"/>
        <v>200.04161000000002</v>
      </c>
      <c r="B10" s="205" t="s">
        <v>6</v>
      </c>
      <c r="C10" s="206">
        <v>454.85638999999998</v>
      </c>
      <c r="D10" s="131">
        <v>200.04161000000002</v>
      </c>
      <c r="E10" s="240">
        <f>IFERROR(D10/C10*100,0)</f>
        <v>43.979069965357645</v>
      </c>
      <c r="F10" s="131">
        <v>475.50800000000004</v>
      </c>
      <c r="G10" s="99">
        <f>IFERROR(D10-F10,"")</f>
        <v>-275.46639000000005</v>
      </c>
      <c r="H10" s="301">
        <v>1063.2</v>
      </c>
      <c r="I10" s="131">
        <v>508.00980000000004</v>
      </c>
      <c r="J10" s="291">
        <f>IFERROR(I10/H10*100,"")</f>
        <v>47.781207674943573</v>
      </c>
      <c r="K10" s="240">
        <v>1015.454</v>
      </c>
      <c r="L10" s="243">
        <f>IFERROR(I10-K10,"")</f>
        <v>-507.44419999999991</v>
      </c>
      <c r="M10" s="131">
        <f>IFERROR(IF(D10&gt;0,I10/D10*10,""),"")</f>
        <v>25.395206527281999</v>
      </c>
      <c r="N10" s="74">
        <f>IFERROR(IF(F10&gt;0,K10/F10*10,""),"")</f>
        <v>21.355140186915882</v>
      </c>
      <c r="O10" s="99">
        <f t="shared" si="1"/>
        <v>4.040066340366117</v>
      </c>
      <c r="Q10" s="54" t="s">
        <v>160</v>
      </c>
    </row>
    <row r="11" spans="1:21" s="1" customFormat="1" ht="15" hidden="1" customHeight="1" x14ac:dyDescent="0.2">
      <c r="A11" s="101" t="str">
        <f t="shared" si="0"/>
        <v>x</v>
      </c>
      <c r="B11" s="205" t="s">
        <v>7</v>
      </c>
      <c r="C11" s="206"/>
      <c r="D11" s="131">
        <v>0</v>
      </c>
      <c r="E11" s="240">
        <f>IFERROR(D11/C11*100,0)</f>
        <v>0</v>
      </c>
      <c r="F11" s="131">
        <v>0</v>
      </c>
      <c r="G11" s="99">
        <f>IFERROR(D11-F11,"")</f>
        <v>0</v>
      </c>
      <c r="H11" s="301"/>
      <c r="I11" s="131">
        <v>0</v>
      </c>
      <c r="J11" s="291" t="str">
        <f>IFERROR(I11/H11*100,"")</f>
        <v/>
      </c>
      <c r="K11" s="240">
        <v>0</v>
      </c>
      <c r="L11" s="243">
        <f>IFERROR(I11-K11,"")</f>
        <v>0</v>
      </c>
      <c r="M11" s="131" t="str">
        <f>IFERROR(IF(D11&gt;0,I11/D11*10,""),"")</f>
        <v/>
      </c>
      <c r="N11" s="74" t="str">
        <f>IFERROR(IF(F11&gt;0,K11/F11*10,""),"")</f>
        <v/>
      </c>
      <c r="O11" s="99" t="str">
        <f t="shared" si="1"/>
        <v/>
      </c>
      <c r="Q11" s="54" t="s">
        <v>160</v>
      </c>
    </row>
    <row r="12" spans="1:21" s="1" customFormat="1" ht="15" hidden="1" customHeight="1" x14ac:dyDescent="0.2">
      <c r="A12" s="101" t="str">
        <f t="shared" si="0"/>
        <v>x</v>
      </c>
      <c r="B12" s="205" t="s">
        <v>8</v>
      </c>
      <c r="C12" s="206">
        <v>1.1819999999999999</v>
      </c>
      <c r="D12" s="131">
        <v>0</v>
      </c>
      <c r="E12" s="240">
        <f>IFERROR(D12/C12*100,0)</f>
        <v>0</v>
      </c>
      <c r="F12" s="131">
        <v>0</v>
      </c>
      <c r="G12" s="99">
        <f>IFERROR(D12-F12,"")</f>
        <v>0</v>
      </c>
      <c r="H12" s="301"/>
      <c r="I12" s="131">
        <v>0</v>
      </c>
      <c r="J12" s="291" t="str">
        <f>IFERROR(I12/H12*100,"")</f>
        <v/>
      </c>
      <c r="K12" s="240">
        <v>0</v>
      </c>
      <c r="L12" s="243">
        <f>IFERROR(I12-K12,"")</f>
        <v>0</v>
      </c>
      <c r="M12" s="131" t="str">
        <f>IFERROR(IF(D12&gt;0,I12/D12*10,""),"")</f>
        <v/>
      </c>
      <c r="N12" s="74" t="str">
        <f>IFERROR(IF(F12&gt;0,K12/F12*10,""),"")</f>
        <v/>
      </c>
      <c r="O12" s="99" t="str">
        <f t="shared" si="1"/>
        <v/>
      </c>
      <c r="Q12" s="54" t="s">
        <v>160</v>
      </c>
    </row>
    <row r="13" spans="1:21" s="1" customFormat="1" ht="15" hidden="1" customHeight="1" x14ac:dyDescent="0.2">
      <c r="A13" s="101" t="str">
        <f t="shared" si="0"/>
        <v>x</v>
      </c>
      <c r="B13" s="205" t="s">
        <v>9</v>
      </c>
      <c r="C13" s="206"/>
      <c r="D13" s="131">
        <v>0</v>
      </c>
      <c r="E13" s="240">
        <f>IFERROR(D13/C13*100,0)</f>
        <v>0</v>
      </c>
      <c r="F13" s="131">
        <v>0</v>
      </c>
      <c r="G13" s="99">
        <f>IFERROR(D13-F13,"")</f>
        <v>0</v>
      </c>
      <c r="H13" s="301"/>
      <c r="I13" s="131">
        <v>0</v>
      </c>
      <c r="J13" s="291" t="str">
        <f>IFERROR(I13/H13*100,"")</f>
        <v/>
      </c>
      <c r="K13" s="240">
        <v>0</v>
      </c>
      <c r="L13" s="243">
        <f>IFERROR(I13-K13,"")</f>
        <v>0</v>
      </c>
      <c r="M13" s="131" t="str">
        <f>IFERROR(IF(D13&gt;0,I13/D13*10,""),"")</f>
        <v/>
      </c>
      <c r="N13" s="74" t="str">
        <f>IFERROR(IF(F13&gt;0,K13/F13*10,""),"")</f>
        <v/>
      </c>
      <c r="O13" s="99" t="str">
        <f t="shared" si="1"/>
        <v/>
      </c>
      <c r="Q13" s="54" t="s">
        <v>160</v>
      </c>
    </row>
    <row r="14" spans="1:21" s="1" customFormat="1" ht="15.75" x14ac:dyDescent="0.2">
      <c r="A14" s="101">
        <f t="shared" si="0"/>
        <v>65.694440000000014</v>
      </c>
      <c r="B14" s="205" t="s">
        <v>10</v>
      </c>
      <c r="C14" s="206">
        <v>146.2159</v>
      </c>
      <c r="D14" s="131">
        <v>65.694440000000014</v>
      </c>
      <c r="E14" s="240">
        <f>IFERROR(D14/C14*100,0)</f>
        <v>44.929751141975679</v>
      </c>
      <c r="F14" s="131">
        <v>127.58319999999999</v>
      </c>
      <c r="G14" s="99">
        <f>IFERROR(D14-F14,"")</f>
        <v>-61.888759999999976</v>
      </c>
      <c r="H14" s="301">
        <v>380</v>
      </c>
      <c r="I14" s="131">
        <v>179.63961</v>
      </c>
      <c r="J14" s="291">
        <f>IFERROR(I14/H14*100,"")</f>
        <v>47.273581578947372</v>
      </c>
      <c r="K14" s="240">
        <v>319.86700000000002</v>
      </c>
      <c r="L14" s="243">
        <f>IFERROR(I14-K14,"")</f>
        <v>-140.22739000000001</v>
      </c>
      <c r="M14" s="131">
        <f>IFERROR(IF(D14&gt;0,I14/D14*10,""),"")</f>
        <v>27.344720496894404</v>
      </c>
      <c r="N14" s="74">
        <f>IFERROR(IF(F14&gt;0,K14/F14*10,""),"")</f>
        <v>25.07124762507917</v>
      </c>
      <c r="O14" s="99">
        <f t="shared" si="1"/>
        <v>2.2734728718152333</v>
      </c>
      <c r="Q14" s="54" t="s">
        <v>160</v>
      </c>
    </row>
    <row r="15" spans="1:21" s="1" customFormat="1" ht="15.75" x14ac:dyDescent="0.2">
      <c r="A15" s="101">
        <f t="shared" si="0"/>
        <v>73.243179999999995</v>
      </c>
      <c r="B15" s="205" t="s">
        <v>11</v>
      </c>
      <c r="C15" s="206">
        <v>197.27469149999999</v>
      </c>
      <c r="D15" s="131">
        <v>73.243179999999995</v>
      </c>
      <c r="E15" s="240">
        <f>IFERROR(D15/C15*100,0)</f>
        <v>37.127509587310648</v>
      </c>
      <c r="F15" s="131">
        <v>196.54599999999999</v>
      </c>
      <c r="G15" s="99">
        <f>IFERROR(D15-F15,"")</f>
        <v>-123.30282</v>
      </c>
      <c r="H15" s="301">
        <v>393</v>
      </c>
      <c r="I15" s="131">
        <v>189.63659000000001</v>
      </c>
      <c r="J15" s="291">
        <f>IFERROR(I15/H15*100,"")</f>
        <v>48.253585241730285</v>
      </c>
      <c r="K15" s="240">
        <v>447.53100000000001</v>
      </c>
      <c r="L15" s="243">
        <f>IFERROR(I15-K15,"")</f>
        <v>-257.89440999999999</v>
      </c>
      <c r="M15" s="131">
        <f>IFERROR(IF(D15&gt;0,I15/D15*10,""),"")</f>
        <v>25.891364902506968</v>
      </c>
      <c r="N15" s="74">
        <f>IFERROR(IF(F15&gt;0,K15/F15*10,""),"")</f>
        <v>22.769784172661872</v>
      </c>
      <c r="O15" s="99">
        <f t="shared" si="1"/>
        <v>3.1215807298450962</v>
      </c>
      <c r="Q15" s="54" t="s">
        <v>160</v>
      </c>
    </row>
    <row r="16" spans="1:21" s="1" customFormat="1" ht="15" customHeight="1" x14ac:dyDescent="0.2">
      <c r="A16" s="101">
        <f t="shared" si="0"/>
        <v>2.1422100000000003E-2</v>
      </c>
      <c r="B16" s="205" t="s">
        <v>58</v>
      </c>
      <c r="C16" s="206">
        <v>4.8091819999999998</v>
      </c>
      <c r="D16" s="131">
        <v>2.1422100000000003E-2</v>
      </c>
      <c r="E16" s="240">
        <f>IFERROR(D16/C16*100,0)</f>
        <v>0.44544165722985751</v>
      </c>
      <c r="F16" s="131">
        <v>0</v>
      </c>
      <c r="G16" s="99">
        <f>IFERROR(D16-F16,"")</f>
        <v>2.1422100000000003E-2</v>
      </c>
      <c r="H16" s="301">
        <v>3.5</v>
      </c>
      <c r="I16" s="131">
        <v>5.4065300000000004E-2</v>
      </c>
      <c r="J16" s="291">
        <f>IFERROR(I16/H16*100,"")</f>
        <v>1.5447228571428573</v>
      </c>
      <c r="K16" s="240">
        <v>0</v>
      </c>
      <c r="L16" s="243">
        <f>IFERROR(I16-K16,"")</f>
        <v>5.4065300000000004E-2</v>
      </c>
      <c r="M16" s="131">
        <f>IFERROR(IF(D16&gt;0,I16/D16*10,""),"")</f>
        <v>25.238095238095237</v>
      </c>
      <c r="N16" s="74" t="str">
        <f>IFERROR(IF(F16&gt;0,K16/F16*10,""),"")</f>
        <v/>
      </c>
      <c r="O16" s="99" t="str">
        <f t="shared" si="1"/>
        <v/>
      </c>
      <c r="Q16" s="54" t="s">
        <v>160</v>
      </c>
    </row>
    <row r="17" spans="1:17" s="1" customFormat="1" ht="15.75" x14ac:dyDescent="0.2">
      <c r="A17" s="101">
        <f t="shared" si="0"/>
        <v>17.311096999999997</v>
      </c>
      <c r="B17" s="205" t="s">
        <v>12</v>
      </c>
      <c r="C17" s="206">
        <v>94.39067</v>
      </c>
      <c r="D17" s="131">
        <v>17.311096999999997</v>
      </c>
      <c r="E17" s="240">
        <f>IFERROR(D17/C17*100,0)</f>
        <v>18.339839096385262</v>
      </c>
      <c r="F17" s="131">
        <v>49.0961</v>
      </c>
      <c r="G17" s="99">
        <f>IFERROR(D17-F17,"")</f>
        <v>-31.785003000000003</v>
      </c>
      <c r="H17" s="301">
        <v>225</v>
      </c>
      <c r="I17" s="131">
        <v>48.082413500000001</v>
      </c>
      <c r="J17" s="291">
        <f>IFERROR(I17/H17*100,"")</f>
        <v>21.369961555555555</v>
      </c>
      <c r="K17" s="240">
        <v>197.25300000000001</v>
      </c>
      <c r="L17" s="243">
        <f>IFERROR(I17-K17,"")</f>
        <v>-149.17058650000001</v>
      </c>
      <c r="M17" s="131">
        <f>IFERROR(IF(D17&gt;0,I17/D17*10,""),"")</f>
        <v>27.775486152033007</v>
      </c>
      <c r="N17" s="74">
        <f>IFERROR(IF(F17&gt;0,K17/F17*10,""),"")</f>
        <v>40.176918329561822</v>
      </c>
      <c r="O17" s="99">
        <f t="shared" si="1"/>
        <v>-12.401432177528815</v>
      </c>
      <c r="Q17" s="54" t="s">
        <v>160</v>
      </c>
    </row>
    <row r="18" spans="1:17" s="1" customFormat="1" ht="15.75" x14ac:dyDescent="0.2">
      <c r="A18" s="101">
        <f t="shared" si="0"/>
        <v>13.570390300000001</v>
      </c>
      <c r="B18" s="205" t="s">
        <v>13</v>
      </c>
      <c r="C18" s="206">
        <v>73.391000000000005</v>
      </c>
      <c r="D18" s="131">
        <v>13.570390300000001</v>
      </c>
      <c r="E18" s="240">
        <f>IFERROR(D18/C18*100,0)</f>
        <v>18.490537395593464</v>
      </c>
      <c r="F18" s="131">
        <v>47.273049999999998</v>
      </c>
      <c r="G18" s="99">
        <f>IFERROR(D18-F18,"")</f>
        <v>-33.702659699999998</v>
      </c>
      <c r="H18" s="301">
        <v>190.6</v>
      </c>
      <c r="I18" s="131">
        <v>38.759719599999997</v>
      </c>
      <c r="J18" s="291">
        <f>IFERROR(I18/H18*100,"")</f>
        <v>20.33563462749213</v>
      </c>
      <c r="K18" s="240">
        <v>126.26111</v>
      </c>
      <c r="L18" s="243">
        <f>IFERROR(I18-K18,"")</f>
        <v>-87.501390400000005</v>
      </c>
      <c r="M18" s="131">
        <f>IFERROR(IF(D18&gt;0,I18/D18*10,""),"")</f>
        <v>28.561978501089975</v>
      </c>
      <c r="N18" s="74">
        <f>IFERROR(IF(F18&gt;0,K18/F18*10,""),"")</f>
        <v>26.708898621942101</v>
      </c>
      <c r="O18" s="99">
        <f t="shared" si="1"/>
        <v>1.8530798791478738</v>
      </c>
      <c r="Q18" s="54" t="s">
        <v>160</v>
      </c>
    </row>
    <row r="19" spans="1:17" s="1" customFormat="1" ht="15" hidden="1" customHeight="1" x14ac:dyDescent="0.2">
      <c r="A19" s="101" t="str">
        <f t="shared" si="0"/>
        <v>x</v>
      </c>
      <c r="B19" s="205" t="s">
        <v>14</v>
      </c>
      <c r="C19" s="206">
        <v>0.439</v>
      </c>
      <c r="D19" s="131">
        <v>0</v>
      </c>
      <c r="E19" s="240">
        <f>IFERROR(D19/C19*100,0)</f>
        <v>0</v>
      </c>
      <c r="F19" s="131">
        <v>0</v>
      </c>
      <c r="G19" s="99">
        <f>IFERROR(D19-F19,"")</f>
        <v>0</v>
      </c>
      <c r="H19" s="301"/>
      <c r="I19" s="131">
        <v>0</v>
      </c>
      <c r="J19" s="291" t="str">
        <f>IFERROR(I19/H19*100,"")</f>
        <v/>
      </c>
      <c r="K19" s="240">
        <v>0</v>
      </c>
      <c r="L19" s="243">
        <f>IFERROR(I19-K19,"")</f>
        <v>0</v>
      </c>
      <c r="M19" s="131" t="str">
        <f>IFERROR(IF(D19&gt;0,I19/D19*10,""),"")</f>
        <v/>
      </c>
      <c r="N19" s="74" t="str">
        <f>IFERROR(IF(F19&gt;0,K19/F19*10,""),"")</f>
        <v/>
      </c>
      <c r="O19" s="99" t="str">
        <f t="shared" si="1"/>
        <v/>
      </c>
      <c r="Q19" s="54" t="s">
        <v>160</v>
      </c>
    </row>
    <row r="20" spans="1:17" s="1" customFormat="1" ht="15.75" x14ac:dyDescent="0.2">
      <c r="A20" s="101">
        <f t="shared" si="0"/>
        <v>121.80606060000001</v>
      </c>
      <c r="B20" s="205" t="s">
        <v>15</v>
      </c>
      <c r="C20" s="206">
        <v>402.48779999999999</v>
      </c>
      <c r="D20" s="131">
        <v>121.80606060000001</v>
      </c>
      <c r="E20" s="240">
        <f>IFERROR(D20/C20*100,0)</f>
        <v>30.263292601663956</v>
      </c>
      <c r="F20" s="131">
        <v>366.85118999999997</v>
      </c>
      <c r="G20" s="99">
        <f>IFERROR(D20-F20,"")</f>
        <v>-245.04512939999995</v>
      </c>
      <c r="H20" s="301">
        <v>680</v>
      </c>
      <c r="I20" s="131">
        <v>299.07189789999995</v>
      </c>
      <c r="J20" s="291">
        <f>IFERROR(I20/H20*100,"")</f>
        <v>43.981161455882344</v>
      </c>
      <c r="K20" s="240">
        <v>821.54914999999994</v>
      </c>
      <c r="L20" s="243">
        <f>IFERROR(I20-K20,"")</f>
        <v>-522.47725209999999</v>
      </c>
      <c r="M20" s="131">
        <f>IFERROR(IF(D20&gt;0,I20/D20*10,""),"")</f>
        <v>24.553121283687581</v>
      </c>
      <c r="N20" s="74">
        <f>IFERROR(IF(F20&gt;0,K20/F20*10,""),"")</f>
        <v>22.394615920422666</v>
      </c>
      <c r="O20" s="99">
        <f t="shared" si="1"/>
        <v>2.1585053632649149</v>
      </c>
      <c r="Q20" s="54" t="s">
        <v>160</v>
      </c>
    </row>
    <row r="21" spans="1:17" s="1" customFormat="1" ht="15" hidden="1" customHeight="1" x14ac:dyDescent="0.2">
      <c r="A21" s="101" t="str">
        <f t="shared" si="0"/>
        <v>x</v>
      </c>
      <c r="B21" s="205" t="s">
        <v>16</v>
      </c>
      <c r="C21" s="206"/>
      <c r="D21" s="131">
        <v>0</v>
      </c>
      <c r="E21" s="240">
        <f>IFERROR(D21/C21*100,0)</f>
        <v>0</v>
      </c>
      <c r="F21" s="131">
        <v>0</v>
      </c>
      <c r="G21" s="99">
        <f>IFERROR(D21-F21,"")</f>
        <v>0</v>
      </c>
      <c r="H21" s="301"/>
      <c r="I21" s="131">
        <v>0</v>
      </c>
      <c r="J21" s="291" t="str">
        <f>IFERROR(I21/H21*100,"")</f>
        <v/>
      </c>
      <c r="K21" s="240">
        <v>0</v>
      </c>
      <c r="L21" s="243">
        <f>IFERROR(I21-K21,"")</f>
        <v>0</v>
      </c>
      <c r="M21" s="131" t="str">
        <f>IFERROR(IF(D21&gt;0,I21/D21*10,""),"")</f>
        <v/>
      </c>
      <c r="N21" s="74" t="str">
        <f>IFERROR(IF(F21&gt;0,K21/F21*10,""),"")</f>
        <v/>
      </c>
      <c r="O21" s="99" t="str">
        <f t="shared" si="1"/>
        <v/>
      </c>
      <c r="Q21" s="54" t="s">
        <v>160</v>
      </c>
    </row>
    <row r="22" spans="1:17" s="1" customFormat="1" ht="15.75" x14ac:dyDescent="0.2">
      <c r="A22" s="101">
        <f t="shared" si="0"/>
        <v>7.1407000000000007</v>
      </c>
      <c r="B22" s="205" t="s">
        <v>17</v>
      </c>
      <c r="C22" s="206">
        <v>47.856830000000002</v>
      </c>
      <c r="D22" s="131">
        <v>7.1407000000000007</v>
      </c>
      <c r="E22" s="240">
        <f>IFERROR(D22/C22*100,0)</f>
        <v>14.920963214655044</v>
      </c>
      <c r="F22" s="131">
        <v>17.372</v>
      </c>
      <c r="G22" s="99">
        <f>IFERROR(D22-F22,"")</f>
        <v>-10.231299999999999</v>
      </c>
      <c r="H22" s="301">
        <v>80</v>
      </c>
      <c r="I22" s="131">
        <v>18.973860000000002</v>
      </c>
      <c r="J22" s="291">
        <f>IFERROR(I22/H22*100,"")</f>
        <v>23.717325000000002</v>
      </c>
      <c r="K22" s="240">
        <v>45.147000000000006</v>
      </c>
      <c r="L22" s="243">
        <f>IFERROR(I22-K22,"")</f>
        <v>-26.173140000000004</v>
      </c>
      <c r="M22" s="131">
        <f>IFERROR(IF(D22&gt;0,I22/D22*10,""),"")</f>
        <v>26.571428571428569</v>
      </c>
      <c r="N22" s="74">
        <f>IFERROR(IF(F22&gt;0,K22/F22*10,""),"")</f>
        <v>25.988372093023258</v>
      </c>
      <c r="O22" s="99">
        <f t="shared" si="1"/>
        <v>0.58305647840531094</v>
      </c>
      <c r="Q22" s="54" t="s">
        <v>160</v>
      </c>
    </row>
    <row r="23" spans="1:17" s="1" customFormat="1" ht="15" hidden="1" customHeight="1" x14ac:dyDescent="0.2">
      <c r="A23" s="101" t="str">
        <f t="shared" si="0"/>
        <v>x</v>
      </c>
      <c r="B23" s="205" t="s">
        <v>18</v>
      </c>
      <c r="C23" s="206">
        <v>2.5000000000000001E-2</v>
      </c>
      <c r="D23" s="131">
        <v>0</v>
      </c>
      <c r="E23" s="240">
        <f>IFERROR(D23/C23*100,0)</f>
        <v>0</v>
      </c>
      <c r="F23" s="131">
        <v>0</v>
      </c>
      <c r="G23" s="99">
        <f>IFERROR(D23-F23,"")</f>
        <v>0</v>
      </c>
      <c r="H23" s="301"/>
      <c r="I23" s="131">
        <v>0</v>
      </c>
      <c r="J23" s="291" t="str">
        <f>IFERROR(I23/H23*100,"")</f>
        <v/>
      </c>
      <c r="K23" s="240">
        <v>0</v>
      </c>
      <c r="L23" s="243">
        <f>IFERROR(I23-K23,"")</f>
        <v>0</v>
      </c>
      <c r="M23" s="131" t="str">
        <f>IFERROR(IF(D23&gt;0,I23/D23*10,""),"")</f>
        <v/>
      </c>
      <c r="N23" s="74" t="str">
        <f>IFERROR(IF(F23&gt;0,K23/F23*10,""),"")</f>
        <v/>
      </c>
      <c r="O23" s="99" t="str">
        <f t="shared" si="1"/>
        <v/>
      </c>
      <c r="Q23" s="54" t="s">
        <v>160</v>
      </c>
    </row>
    <row r="24" spans="1:17" s="1" customFormat="1" ht="15" hidden="1" customHeight="1" x14ac:dyDescent="0.2">
      <c r="A24" s="101" t="e">
        <f t="shared" si="0"/>
        <v>#VALUE!</v>
      </c>
      <c r="B24" s="205" t="s">
        <v>136</v>
      </c>
      <c r="C24" s="206"/>
      <c r="D24" s="131" t="e">
        <v>#VALUE!</v>
      </c>
      <c r="E24" s="240">
        <f>IFERROR(D24/C24*100,0)</f>
        <v>0</v>
      </c>
      <c r="F24" s="131" t="e">
        <v>#VALUE!</v>
      </c>
      <c r="G24" s="99" t="str">
        <f>IFERROR(D24-F24,"")</f>
        <v/>
      </c>
      <c r="H24" s="301"/>
      <c r="I24" s="131" t="e">
        <v>#VALUE!</v>
      </c>
      <c r="J24" s="291" t="str">
        <f>IFERROR(I24/H24*100,"")</f>
        <v/>
      </c>
      <c r="K24" s="240" t="e">
        <v>#VALUE!</v>
      </c>
      <c r="L24" s="243" t="str">
        <f>IFERROR(I24-K24,"")</f>
        <v/>
      </c>
      <c r="M24" s="131" t="str">
        <f>IFERROR(IF(D24&gt;0,I24/D24*10,""),"")</f>
        <v/>
      </c>
      <c r="N24" s="74" t="str">
        <f>IFERROR(IF(F24&gt;0,K24/F24*10,""),"")</f>
        <v/>
      </c>
      <c r="O24" s="99" t="str">
        <f t="shared" si="1"/>
        <v/>
      </c>
      <c r="Q24" s="54" t="s">
        <v>160</v>
      </c>
    </row>
    <row r="25" spans="1:17" s="13" customFormat="1" ht="15.75" hidden="1" customHeight="1" x14ac:dyDescent="0.25">
      <c r="A25" s="101" t="str">
        <f t="shared" si="0"/>
        <v>x</v>
      </c>
      <c r="B25" s="203" t="s">
        <v>19</v>
      </c>
      <c r="C25" s="204">
        <v>1.5</v>
      </c>
      <c r="D25" s="130">
        <v>0</v>
      </c>
      <c r="E25" s="78">
        <f>IFERROR(D25/C25*100,0)</f>
        <v>0</v>
      </c>
      <c r="F25" s="130">
        <v>0</v>
      </c>
      <c r="G25" s="25">
        <f>D25-F25</f>
        <v>0</v>
      </c>
      <c r="H25" s="302">
        <v>0</v>
      </c>
      <c r="I25" s="130">
        <v>0</v>
      </c>
      <c r="J25" s="340" t="str">
        <f>IFERROR(I25/H25*100,"")</f>
        <v/>
      </c>
      <c r="K25" s="241">
        <v>0</v>
      </c>
      <c r="L25" s="244">
        <f>I25-K25</f>
        <v>0</v>
      </c>
      <c r="M25" s="24" t="str">
        <f>IF(D25&gt;0,I25/D25*10,"")</f>
        <v/>
      </c>
      <c r="N25" s="21" t="str">
        <f>IF(F25&gt;0,K25/F25*10,"")</f>
        <v/>
      </c>
      <c r="O25" s="140" t="str">
        <f t="shared" si="1"/>
        <v/>
      </c>
      <c r="Q25" s="54" t="s">
        <v>160</v>
      </c>
    </row>
    <row r="26" spans="1:17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31">
        <v>0</v>
      </c>
      <c r="E26" s="240">
        <f>IFERROR(D26/C26*100,0)</f>
        <v>0</v>
      </c>
      <c r="F26" s="131">
        <v>0</v>
      </c>
      <c r="G26" s="99">
        <f>IFERROR(D26-F26,"")</f>
        <v>0</v>
      </c>
      <c r="H26" s="301"/>
      <c r="I26" s="131">
        <v>0</v>
      </c>
      <c r="J26" s="291" t="str">
        <f>IFERROR(I26/H26*100,"")</f>
        <v/>
      </c>
      <c r="K26" s="240">
        <v>0</v>
      </c>
      <c r="L26" s="243">
        <f>IFERROR(I26-K26,"")</f>
        <v>0</v>
      </c>
      <c r="M26" s="131" t="str">
        <f>IFERROR(IF(D26&gt;0,I26/D26*10,""),"")</f>
        <v/>
      </c>
      <c r="N26" s="74" t="str">
        <f>IFERROR(IF(F26&gt;0,K26/F26*10,""),"")</f>
        <v/>
      </c>
      <c r="O26" s="99" t="str">
        <f t="shared" si="1"/>
        <v/>
      </c>
      <c r="Q26" s="54" t="s">
        <v>160</v>
      </c>
    </row>
    <row r="27" spans="1:17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31">
        <v>0</v>
      </c>
      <c r="E27" s="240">
        <f>IFERROR(D27/C27*100,0)</f>
        <v>0</v>
      </c>
      <c r="F27" s="131">
        <v>0</v>
      </c>
      <c r="G27" s="99">
        <f>IFERROR(D27-F27,"")</f>
        <v>0</v>
      </c>
      <c r="H27" s="301"/>
      <c r="I27" s="131">
        <v>0</v>
      </c>
      <c r="J27" s="291" t="str">
        <f>IFERROR(I27/H27*100,"")</f>
        <v/>
      </c>
      <c r="K27" s="240">
        <v>0</v>
      </c>
      <c r="L27" s="243">
        <f>IFERROR(I27-K27,"")</f>
        <v>0</v>
      </c>
      <c r="M27" s="131" t="str">
        <f>IFERROR(IF(D27&gt;0,I27/D27*10,""),"")</f>
        <v/>
      </c>
      <c r="N27" s="74" t="str">
        <f>IFERROR(IF(F27&gt;0,K27/F27*10,""),"")</f>
        <v/>
      </c>
      <c r="O27" s="99" t="str">
        <f t="shared" si="1"/>
        <v/>
      </c>
      <c r="Q27" s="54" t="s">
        <v>161</v>
      </c>
    </row>
    <row r="28" spans="1:17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31">
        <v>0</v>
      </c>
      <c r="E28" s="240">
        <f>IFERROR(D28/C28*100,0)</f>
        <v>0</v>
      </c>
      <c r="F28" s="131">
        <v>0</v>
      </c>
      <c r="G28" s="99">
        <f>IFERROR(D28-F28,"")</f>
        <v>0</v>
      </c>
      <c r="H28" s="301"/>
      <c r="I28" s="131">
        <v>0</v>
      </c>
      <c r="J28" s="291" t="str">
        <f>IFERROR(I28/H28*100,"")</f>
        <v/>
      </c>
      <c r="K28" s="240">
        <v>0</v>
      </c>
      <c r="L28" s="243">
        <f>IFERROR(I28-K28,"")</f>
        <v>0</v>
      </c>
      <c r="M28" s="131" t="str">
        <f>IFERROR(IF(D28&gt;0,I28/D28*10,""),"")</f>
        <v/>
      </c>
      <c r="N28" s="74" t="str">
        <f>IFERROR(IF(F28&gt;0,K28/F28*10,""),"")</f>
        <v/>
      </c>
      <c r="O28" s="99" t="str">
        <f t="shared" si="1"/>
        <v/>
      </c>
      <c r="Q28" s="54" t="s">
        <v>161</v>
      </c>
    </row>
    <row r="29" spans="1:17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31" t="e">
        <v>#VALUE!</v>
      </c>
      <c r="E29" s="240">
        <f>IFERROR(D29/C29*100,0)</f>
        <v>0</v>
      </c>
      <c r="F29" s="131" t="e">
        <v>#VALUE!</v>
      </c>
      <c r="G29" s="99" t="str">
        <f>IFERROR(D29-F29,"")</f>
        <v/>
      </c>
      <c r="H29" s="301"/>
      <c r="I29" s="131" t="e">
        <v>#VALUE!</v>
      </c>
      <c r="J29" s="291" t="str">
        <f>IFERROR(I29/H29*100,"")</f>
        <v/>
      </c>
      <c r="K29" s="240" t="e">
        <v>#VALUE!</v>
      </c>
      <c r="L29" s="243" t="str">
        <f>IFERROR(I29-K29,"")</f>
        <v/>
      </c>
      <c r="M29" s="131" t="str">
        <f>IFERROR(IF(D29&gt;0,I29/D29*10,""),"")</f>
        <v/>
      </c>
      <c r="N29" s="74" t="str">
        <f>IFERROR(IF(F29&gt;0,K29/F29*10,""),"")</f>
        <v/>
      </c>
      <c r="O29" s="99" t="str">
        <f t="shared" si="1"/>
        <v/>
      </c>
      <c r="Q29" s="54" t="s">
        <v>160</v>
      </c>
    </row>
    <row r="30" spans="1:17" s="1" customFormat="1" ht="15" hidden="1" customHeight="1" x14ac:dyDescent="0.2">
      <c r="A30" s="101" t="str">
        <f t="shared" si="0"/>
        <v>x</v>
      </c>
      <c r="B30" s="205" t="s">
        <v>22</v>
      </c>
      <c r="C30" s="206"/>
      <c r="D30" s="131">
        <v>0</v>
      </c>
      <c r="E30" s="240">
        <f>IFERROR(D30/C30*100,0)</f>
        <v>0</v>
      </c>
      <c r="F30" s="131">
        <v>0</v>
      </c>
      <c r="G30" s="99">
        <f>IFERROR(D30-F30,"")</f>
        <v>0</v>
      </c>
      <c r="H30" s="301"/>
      <c r="I30" s="131">
        <v>0</v>
      </c>
      <c r="J30" s="291" t="str">
        <f>IFERROR(I30/H30*100,"")</f>
        <v/>
      </c>
      <c r="K30" s="240">
        <v>0</v>
      </c>
      <c r="L30" s="243">
        <f>IFERROR(I30-K30,"")</f>
        <v>0</v>
      </c>
      <c r="M30" s="131" t="str">
        <f>IFERROR(IF(D30&gt;0,I30/D30*10,""),"")</f>
        <v/>
      </c>
      <c r="N30" s="74" t="str">
        <f>IFERROR(IF(F30&gt;0,K30/F30*10,""),"")</f>
        <v/>
      </c>
      <c r="O30" s="99" t="str">
        <f t="shared" si="1"/>
        <v/>
      </c>
      <c r="Q30" s="54" t="s">
        <v>160</v>
      </c>
    </row>
    <row r="31" spans="1:17" s="1" customFormat="1" ht="15" hidden="1" customHeight="1" x14ac:dyDescent="0.2">
      <c r="A31" s="101" t="str">
        <f t="shared" si="0"/>
        <v>x</v>
      </c>
      <c r="B31" s="205" t="s">
        <v>83</v>
      </c>
      <c r="C31" s="206"/>
      <c r="D31" s="131">
        <v>0</v>
      </c>
      <c r="E31" s="240">
        <f>IFERROR(D31/C31*100,0)</f>
        <v>0</v>
      </c>
      <c r="F31" s="131">
        <v>0</v>
      </c>
      <c r="G31" s="99">
        <f>IFERROR(D31-F31,"")</f>
        <v>0</v>
      </c>
      <c r="H31" s="301">
        <v>0</v>
      </c>
      <c r="I31" s="131">
        <v>0</v>
      </c>
      <c r="J31" s="291" t="str">
        <f>IFERROR(I31/H31*100,"")</f>
        <v/>
      </c>
      <c r="K31" s="240">
        <v>0</v>
      </c>
      <c r="L31" s="243">
        <f>IFERROR(I31-K31,"")</f>
        <v>0</v>
      </c>
      <c r="M31" s="131" t="str">
        <f>IFERROR(IF(D31&gt;0,I31/D31*10,""),"")</f>
        <v/>
      </c>
      <c r="N31" s="74" t="str">
        <f>IFERROR(IF(F31&gt;0,K31/F31*10,""),"")</f>
        <v/>
      </c>
      <c r="O31" s="99" t="str">
        <f t="shared" si="1"/>
        <v/>
      </c>
      <c r="Q31" s="54" t="s">
        <v>160</v>
      </c>
    </row>
    <row r="32" spans="1:17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31">
        <v>0</v>
      </c>
      <c r="E32" s="240">
        <f>IFERROR(D32/C32*100,0)</f>
        <v>0</v>
      </c>
      <c r="F32" s="131">
        <v>0</v>
      </c>
      <c r="G32" s="99">
        <f>IFERROR(D32-F32,"")</f>
        <v>0</v>
      </c>
      <c r="H32" s="301"/>
      <c r="I32" s="131">
        <v>0</v>
      </c>
      <c r="J32" s="291" t="str">
        <f>IFERROR(I32/H32*100,"")</f>
        <v/>
      </c>
      <c r="K32" s="240">
        <v>0</v>
      </c>
      <c r="L32" s="243">
        <f>IFERROR(I32-K32,"")</f>
        <v>0</v>
      </c>
      <c r="M32" s="131" t="str">
        <f>IFERROR(IF(D32&gt;0,I32/D32*10,""),"")</f>
        <v/>
      </c>
      <c r="N32" s="74" t="str">
        <f>IFERROR(IF(F32&gt;0,K32/F32*10,""),"")</f>
        <v/>
      </c>
      <c r="O32" s="99" t="str">
        <f t="shared" si="1"/>
        <v/>
      </c>
      <c r="Q32" s="54" t="s">
        <v>160</v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31">
        <v>0</v>
      </c>
      <c r="E33" s="240">
        <f>IFERROR(D33/C33*100,0)</f>
        <v>0</v>
      </c>
      <c r="F33" s="131">
        <v>0</v>
      </c>
      <c r="G33" s="99">
        <f>IFERROR(D33-F33,"")</f>
        <v>0</v>
      </c>
      <c r="H33" s="301"/>
      <c r="I33" s="131">
        <v>0</v>
      </c>
      <c r="J33" s="291" t="str">
        <f>IFERROR(I33/H33*100,"")</f>
        <v/>
      </c>
      <c r="K33" s="240">
        <v>0</v>
      </c>
      <c r="L33" s="243">
        <f>IFERROR(I33-K33,"")</f>
        <v>0</v>
      </c>
      <c r="M33" s="131" t="str">
        <f>IFERROR(IF(D33&gt;0,I33/D33*10,""),"")</f>
        <v/>
      </c>
      <c r="N33" s="74" t="str">
        <f>IFERROR(IF(F33&gt;0,K33/F33*10,""),"")</f>
        <v/>
      </c>
      <c r="O33" s="99" t="str">
        <f t="shared" si="1"/>
        <v/>
      </c>
      <c r="Q33" s="54" t="s">
        <v>160</v>
      </c>
    </row>
    <row r="34" spans="1:17" s="1" customFormat="1" ht="15" hidden="1" customHeight="1" x14ac:dyDescent="0.2">
      <c r="A34" s="101" t="str">
        <f t="shared" si="0"/>
        <v>x</v>
      </c>
      <c r="B34" s="205" t="s">
        <v>25</v>
      </c>
      <c r="C34" s="206"/>
      <c r="D34" s="131">
        <v>0</v>
      </c>
      <c r="E34" s="240">
        <f>IFERROR(D34/C34*100,0)</f>
        <v>0</v>
      </c>
      <c r="F34" s="131">
        <v>0</v>
      </c>
      <c r="G34" s="99">
        <f>IFERROR(D34-F34,"")</f>
        <v>0</v>
      </c>
      <c r="H34" s="301"/>
      <c r="I34" s="131">
        <v>0</v>
      </c>
      <c r="J34" s="291" t="str">
        <f>IFERROR(I34/H34*100,"")</f>
        <v/>
      </c>
      <c r="K34" s="240">
        <v>0</v>
      </c>
      <c r="L34" s="243">
        <f>IFERROR(I34-K34,"")</f>
        <v>0</v>
      </c>
      <c r="M34" s="131" t="str">
        <f>IFERROR(IF(D34&gt;0,I34/D34*10,""),"")</f>
        <v/>
      </c>
      <c r="N34" s="74" t="str">
        <f>IFERROR(IF(F34&gt;0,K34/F34*10,""),"")</f>
        <v/>
      </c>
      <c r="O34" s="99" t="str">
        <f t="shared" si="1"/>
        <v/>
      </c>
      <c r="Q34" s="54" t="s">
        <v>160</v>
      </c>
    </row>
    <row r="35" spans="1:17" s="1" customFormat="1" ht="15" hidden="1" customHeight="1" x14ac:dyDescent="0.2">
      <c r="A35" s="101" t="str">
        <f t="shared" si="0"/>
        <v>x</v>
      </c>
      <c r="B35" s="205" t="s">
        <v>26</v>
      </c>
      <c r="C35" s="206">
        <v>1.5</v>
      </c>
      <c r="D35" s="131">
        <v>0</v>
      </c>
      <c r="E35" s="240">
        <f>IFERROR(D35/C35*100,0)</f>
        <v>0</v>
      </c>
      <c r="F35" s="131">
        <v>0</v>
      </c>
      <c r="G35" s="99">
        <f>IFERROR(D35-F35,"")</f>
        <v>0</v>
      </c>
      <c r="H35" s="301">
        <v>0</v>
      </c>
      <c r="I35" s="131">
        <v>0</v>
      </c>
      <c r="J35" s="291" t="str">
        <f>IFERROR(I35/H35*100,"")</f>
        <v/>
      </c>
      <c r="K35" s="240">
        <v>0</v>
      </c>
      <c r="L35" s="243">
        <f>IFERROR(I35-K35,"")</f>
        <v>0</v>
      </c>
      <c r="M35" s="131" t="str">
        <f>IFERROR(IF(D35&gt;0,I35/D35*10,""),"")</f>
        <v/>
      </c>
      <c r="N35" s="74" t="str">
        <f>IFERROR(IF(F35&gt;0,K35/F35*10,""),"")</f>
        <v/>
      </c>
      <c r="O35" s="99" t="str">
        <f t="shared" si="1"/>
        <v/>
      </c>
      <c r="Q35" s="54" t="s">
        <v>160</v>
      </c>
    </row>
    <row r="36" spans="1:17" s="13" customFormat="1" ht="15.75" x14ac:dyDescent="0.25">
      <c r="A36" s="101">
        <f t="shared" si="0"/>
        <v>1575.5189475</v>
      </c>
      <c r="B36" s="203" t="s">
        <v>59</v>
      </c>
      <c r="C36" s="204">
        <v>2350.8375245000002</v>
      </c>
      <c r="D36" s="228">
        <v>1575.5189475</v>
      </c>
      <c r="E36" s="78">
        <f>IFERROR(D36/C36*100,0)</f>
        <v>67.019474169534419</v>
      </c>
      <c r="F36" s="24">
        <v>1898.5373999999999</v>
      </c>
      <c r="G36" s="140">
        <f>D36-F36</f>
        <v>-323.01845249999997</v>
      </c>
      <c r="H36" s="237">
        <v>3778.4290000000001</v>
      </c>
      <c r="I36" s="130">
        <v>3201.8123524000002</v>
      </c>
      <c r="J36" s="241">
        <f>IFERROR(I36/H36*100,"")</f>
        <v>84.739248835958008</v>
      </c>
      <c r="K36" s="241">
        <v>3616.0535100000002</v>
      </c>
      <c r="L36" s="244">
        <f>I36-K36</f>
        <v>-414.24115759999995</v>
      </c>
      <c r="M36" s="24">
        <f>IF(D36&gt;0,I36/D36*10,"")</f>
        <v>20.322271321970252</v>
      </c>
      <c r="N36" s="21">
        <f>IF(F36&gt;0,K36/F36*10,"")</f>
        <v>19.046522391394557</v>
      </c>
      <c r="O36" s="140">
        <f t="shared" si="1"/>
        <v>1.2757489305756948</v>
      </c>
      <c r="Q36" s="54" t="s">
        <v>160</v>
      </c>
    </row>
    <row r="37" spans="1:17" s="17" customFormat="1" ht="15.75" x14ac:dyDescent="0.2">
      <c r="A37" s="101">
        <f t="shared" si="0"/>
        <v>56.1881281</v>
      </c>
      <c r="B37" s="205" t="s">
        <v>84</v>
      </c>
      <c r="C37" s="206">
        <v>63.664009999999998</v>
      </c>
      <c r="D37" s="131">
        <v>56.1881281</v>
      </c>
      <c r="E37" s="240">
        <f>IFERROR(D37/C37*100,0)</f>
        <v>88.257287123446986</v>
      </c>
      <c r="F37" s="131">
        <v>45.76108</v>
      </c>
      <c r="G37" s="99">
        <f>IFERROR(D37-F37,"")</f>
        <v>10.4270481</v>
      </c>
      <c r="H37" s="301">
        <v>102.899</v>
      </c>
      <c r="I37" s="131">
        <v>101.38365859999999</v>
      </c>
      <c r="J37" s="291">
        <f>IFERROR(I37/H37*100,"")</f>
        <v>98.527350703116639</v>
      </c>
      <c r="K37" s="240">
        <v>94.062309999999997</v>
      </c>
      <c r="L37" s="243">
        <f>IFERROR(I37-K37,"")</f>
        <v>7.3213485999999932</v>
      </c>
      <c r="M37" s="131">
        <f>IFERROR(IF(D37&gt;0,I37/D37*10,""),"")</f>
        <v>18.043608503839799</v>
      </c>
      <c r="N37" s="74">
        <f>IFERROR(IF(F37&gt;0,K37/F37*10,""),"")</f>
        <v>20.555089608899092</v>
      </c>
      <c r="O37" s="99">
        <f t="shared" si="1"/>
        <v>-2.5114811050592927</v>
      </c>
      <c r="Q37" s="54" t="s">
        <v>160</v>
      </c>
    </row>
    <row r="38" spans="1:17" s="1" customFormat="1" ht="15.6" customHeight="1" x14ac:dyDescent="0.2">
      <c r="A38" s="101">
        <f t="shared" si="0"/>
        <v>5.6809368999999998</v>
      </c>
      <c r="B38" s="205" t="s">
        <v>85</v>
      </c>
      <c r="C38" s="206">
        <v>9.8801600000000001</v>
      </c>
      <c r="D38" s="131">
        <v>5.6809368999999998</v>
      </c>
      <c r="E38" s="240">
        <f>IFERROR(D38/C38*100,0)</f>
        <v>57.498430187365393</v>
      </c>
      <c r="F38" s="131">
        <v>5.0934300000000006</v>
      </c>
      <c r="G38" s="99">
        <f>IFERROR(D38-F38,"")</f>
        <v>0.58750689999999928</v>
      </c>
      <c r="H38" s="301">
        <v>15.5</v>
      </c>
      <c r="I38" s="131">
        <v>7.1794638000000006</v>
      </c>
      <c r="J38" s="291">
        <f>IFERROR(I38/H38*100,"")</f>
        <v>46.319121290322585</v>
      </c>
      <c r="K38" s="240">
        <v>8.9688000000000017</v>
      </c>
      <c r="L38" s="243">
        <f>IFERROR(I38-K38,"")</f>
        <v>-1.789336200000001</v>
      </c>
      <c r="M38" s="131">
        <f>IFERROR(IF(D38&gt;0,I38/D38*10,""),"")</f>
        <v>12.637816484108459</v>
      </c>
      <c r="N38" s="74">
        <f>IFERROR(IF(F38&gt;0,K38/F38*10,""),"")</f>
        <v>17.608566329565736</v>
      </c>
      <c r="O38" s="99">
        <f t="shared" si="1"/>
        <v>-4.9707498454572772</v>
      </c>
      <c r="Q38" s="54" t="s">
        <v>160</v>
      </c>
    </row>
    <row r="39" spans="1:17" s="3" customFormat="1" ht="15.75" x14ac:dyDescent="0.2">
      <c r="A39" s="101">
        <f t="shared" si="0"/>
        <v>69.264790000000005</v>
      </c>
      <c r="B39" s="207" t="s">
        <v>63</v>
      </c>
      <c r="C39" s="206">
        <v>73.021738999999997</v>
      </c>
      <c r="D39" s="131">
        <v>69.264790000000005</v>
      </c>
      <c r="E39" s="240">
        <f>IFERROR(D39/C39*100,0)</f>
        <v>94.855026665415366</v>
      </c>
      <c r="F39" s="131">
        <v>56.661000000000001</v>
      </c>
      <c r="G39" s="99">
        <f>IFERROR(D39-F39,"")</f>
        <v>12.603790000000004</v>
      </c>
      <c r="H39" s="301">
        <v>95.16</v>
      </c>
      <c r="I39" s="131">
        <v>104.56025000000001</v>
      </c>
      <c r="J39" s="291">
        <f>IFERROR(I39/H39*100,"")</f>
        <v>109.87836275746112</v>
      </c>
      <c r="K39" s="240">
        <v>92.515999999999991</v>
      </c>
      <c r="L39" s="243">
        <f>IFERROR(I39-K39,"")</f>
        <v>12.044250000000019</v>
      </c>
      <c r="M39" s="131">
        <f>IFERROR(IF(D39&gt;0,I39/D39*10,""),"")</f>
        <v>15.095729013254786</v>
      </c>
      <c r="N39" s="74">
        <f>IFERROR(IF(F39&gt;0,K39/F39*10,""),"")</f>
        <v>16.327985739750442</v>
      </c>
      <c r="O39" s="99">
        <f t="shared" si="1"/>
        <v>-1.2322567264956561</v>
      </c>
      <c r="Q39" s="54" t="s">
        <v>160</v>
      </c>
    </row>
    <row r="40" spans="1:17" s="1" customFormat="1" ht="15.75" x14ac:dyDescent="0.2">
      <c r="A40" s="101">
        <f t="shared" si="0"/>
        <v>510.05</v>
      </c>
      <c r="B40" s="205" t="s">
        <v>27</v>
      </c>
      <c r="C40" s="206">
        <v>507.56061340000002</v>
      </c>
      <c r="D40" s="131">
        <v>510.05</v>
      </c>
      <c r="E40" s="240">
        <f>IFERROR(D40/C40*100,0)</f>
        <v>100.49046094875729</v>
      </c>
      <c r="F40" s="131">
        <v>429.351</v>
      </c>
      <c r="G40" s="99">
        <f>IFERROR(D40-F40,"")</f>
        <v>80.699000000000012</v>
      </c>
      <c r="H40" s="301">
        <v>1017.4</v>
      </c>
      <c r="I40" s="131">
        <v>1279.2054000000001</v>
      </c>
      <c r="J40" s="291">
        <f>IFERROR(I40/H40*100,"")</f>
        <v>125.73278946333792</v>
      </c>
      <c r="K40" s="240">
        <v>1027.9780000000001</v>
      </c>
      <c r="L40" s="243">
        <f>IFERROR(I40-K40,"")</f>
        <v>251.22739999999999</v>
      </c>
      <c r="M40" s="131">
        <f>IFERROR(IF(D40&gt;0,I40/D40*10,""),"")</f>
        <v>25.08</v>
      </c>
      <c r="N40" s="74">
        <f>IFERROR(IF(F40&gt;0,K40/F40*10,""),"")</f>
        <v>23.942601740766879</v>
      </c>
      <c r="O40" s="99">
        <f t="shared" si="1"/>
        <v>1.1373982592331195</v>
      </c>
      <c r="Q40" s="54" t="s">
        <v>160</v>
      </c>
    </row>
    <row r="41" spans="1:17" s="1" customFormat="1" ht="15.6" hidden="1" customHeight="1" x14ac:dyDescent="0.2">
      <c r="A41" s="101" t="str">
        <f t="shared" si="0"/>
        <v>x</v>
      </c>
      <c r="B41" s="205" t="s">
        <v>28</v>
      </c>
      <c r="C41" s="206"/>
      <c r="D41" s="131">
        <v>0</v>
      </c>
      <c r="E41" s="240">
        <f>IFERROR(D41/C41*100,0)</f>
        <v>0</v>
      </c>
      <c r="F41" s="131">
        <v>0</v>
      </c>
      <c r="G41" s="99">
        <f>IFERROR(D41-F41,"")</f>
        <v>0</v>
      </c>
      <c r="H41" s="301"/>
      <c r="I41" s="131">
        <v>0</v>
      </c>
      <c r="J41" s="291" t="str">
        <f>IFERROR(I41/H41*100,"")</f>
        <v/>
      </c>
      <c r="K41" s="240">
        <v>0</v>
      </c>
      <c r="L41" s="243">
        <f>IFERROR(I41-K41,"")</f>
        <v>0</v>
      </c>
      <c r="M41" s="131" t="str">
        <f>IFERROR(IF(D41&gt;0,I41/D41*10,""),"")</f>
        <v/>
      </c>
      <c r="N41" s="74" t="str">
        <f>IFERROR(IF(F41&gt;0,K41/F41*10,""),"")</f>
        <v/>
      </c>
      <c r="O41" s="99" t="str">
        <f t="shared" si="1"/>
        <v/>
      </c>
      <c r="Q41" s="54" t="s">
        <v>160</v>
      </c>
    </row>
    <row r="42" spans="1:17" s="1" customFormat="1" ht="15.75" x14ac:dyDescent="0.2">
      <c r="A42" s="101">
        <f t="shared" si="0"/>
        <v>230.73641899999998</v>
      </c>
      <c r="B42" s="205" t="s">
        <v>29</v>
      </c>
      <c r="C42" s="206">
        <v>758.79490999999996</v>
      </c>
      <c r="D42" s="131">
        <v>230.73641899999998</v>
      </c>
      <c r="E42" s="240">
        <f>IFERROR(D42/C42*100,0)</f>
        <v>30.408271847790864</v>
      </c>
      <c r="F42" s="131">
        <v>714.53460000000007</v>
      </c>
      <c r="G42" s="99">
        <f>IFERROR(D42-F42,"")</f>
        <v>-483.79818100000011</v>
      </c>
      <c r="H42" s="301">
        <v>1057.47</v>
      </c>
      <c r="I42" s="131">
        <v>391.30015899999995</v>
      </c>
      <c r="J42" s="291">
        <f>IFERROR(I42/H42*100,"")</f>
        <v>37.003428844317092</v>
      </c>
      <c r="K42" s="240">
        <v>1048.683</v>
      </c>
      <c r="L42" s="243">
        <f>IFERROR(I42-K42,"")</f>
        <v>-657.3828410000001</v>
      </c>
      <c r="M42" s="131">
        <f>IFERROR(IF(D42&gt;0,I42/D42*10,""),"")</f>
        <v>16.958751492108405</v>
      </c>
      <c r="N42" s="74">
        <f>IFERROR(IF(F42&gt;0,K42/F42*10,""),"")</f>
        <v>14.676448138410652</v>
      </c>
      <c r="O42" s="99">
        <f t="shared" si="1"/>
        <v>2.2823033536977526</v>
      </c>
      <c r="Q42" s="54" t="s">
        <v>160</v>
      </c>
    </row>
    <row r="43" spans="1:17" s="1" customFormat="1" ht="15.75" x14ac:dyDescent="0.2">
      <c r="A43" s="101">
        <f t="shared" si="0"/>
        <v>703.59867350000002</v>
      </c>
      <c r="B43" s="205" t="s">
        <v>30</v>
      </c>
      <c r="C43" s="206">
        <v>937.91609210000001</v>
      </c>
      <c r="D43" s="131">
        <v>703.59867350000002</v>
      </c>
      <c r="E43" s="240">
        <f>IFERROR(D43/C43*100,0)</f>
        <v>75.01723015804518</v>
      </c>
      <c r="F43" s="131">
        <v>647.13629000000003</v>
      </c>
      <c r="G43" s="99">
        <f>IFERROR(D43-F43,"")</f>
        <v>56.462383499999987</v>
      </c>
      <c r="H43" s="301">
        <v>1490</v>
      </c>
      <c r="I43" s="131">
        <v>1318.183421</v>
      </c>
      <c r="J43" s="291">
        <f>IFERROR(I43/H43*100,"")</f>
        <v>88.468685973154365</v>
      </c>
      <c r="K43" s="240">
        <v>1343.8453999999999</v>
      </c>
      <c r="L43" s="243">
        <f>IFERROR(I43-K43,"")</f>
        <v>-25.661978999999974</v>
      </c>
      <c r="M43" s="131">
        <f>IFERROR(IF(D43&gt;0,I43/D43*10,""),"")</f>
        <v>18.734876438052297</v>
      </c>
      <c r="N43" s="74">
        <f>IFERROR(IF(F43&gt;0,K43/F43*10,""),"")</f>
        <v>20.766033689750266</v>
      </c>
      <c r="O43" s="99">
        <f t="shared" si="1"/>
        <v>-2.0311572516979695</v>
      </c>
      <c r="Q43" s="54" t="s">
        <v>160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/>
      <c r="D44" s="131">
        <v>0</v>
      </c>
      <c r="E44" s="240">
        <f>IFERROR(D44/C44*100,0)</f>
        <v>0</v>
      </c>
      <c r="F44" s="131">
        <v>0</v>
      </c>
      <c r="G44" s="99">
        <f>IFERROR(D44-F44,"")</f>
        <v>0</v>
      </c>
      <c r="H44" s="301"/>
      <c r="I44" s="131">
        <v>0</v>
      </c>
      <c r="J44" s="291" t="str">
        <f>IFERROR(I44/H44*100,"")</f>
        <v/>
      </c>
      <c r="K44" s="240">
        <v>0</v>
      </c>
      <c r="L44" s="243">
        <f>IFERROR(I44-K44,"")</f>
        <v>0</v>
      </c>
      <c r="M44" s="131" t="str">
        <f>IFERROR(IF(D44&gt;0,I44/D44*10,""),"")</f>
        <v/>
      </c>
      <c r="N44" s="74" t="str">
        <f>IFERROR(IF(F44&gt;0,K44/F44*10,""),"")</f>
        <v/>
      </c>
      <c r="O44" s="99" t="str">
        <f t="shared" si="1"/>
        <v/>
      </c>
      <c r="Q44" s="54" t="s">
        <v>160</v>
      </c>
    </row>
    <row r="45" spans="1:17" s="13" customFormat="1" ht="15.75" x14ac:dyDescent="0.25">
      <c r="A45" s="101">
        <f t="shared" si="0"/>
        <v>296.62773830000003</v>
      </c>
      <c r="B45" s="203" t="s">
        <v>62</v>
      </c>
      <c r="C45" s="204">
        <v>327.96811830000001</v>
      </c>
      <c r="D45" s="228">
        <v>296.62773830000003</v>
      </c>
      <c r="E45" s="78">
        <f>IFERROR(D45/C45*100,0)</f>
        <v>90.444077258957151</v>
      </c>
      <c r="F45" s="24">
        <v>274.68768</v>
      </c>
      <c r="G45" s="140">
        <f>D45-F45</f>
        <v>21.940058300000032</v>
      </c>
      <c r="H45" s="237">
        <v>452.6</v>
      </c>
      <c r="I45" s="130">
        <v>552.07914010000002</v>
      </c>
      <c r="J45" s="241">
        <f>IFERROR(I45/H45*100,"")</f>
        <v>121.97948300927972</v>
      </c>
      <c r="K45" s="241">
        <v>543.32848999999999</v>
      </c>
      <c r="L45" s="244">
        <f>I45-K45</f>
        <v>8.7506501000000299</v>
      </c>
      <c r="M45" s="24">
        <f>IF(D45&gt;0,I45/D45*10,"")</f>
        <v>18.611851449362582</v>
      </c>
      <c r="N45" s="21">
        <f>IF(F45&gt;0,K45/F45*10,"")</f>
        <v>19.779863807506764</v>
      </c>
      <c r="O45" s="140">
        <f t="shared" si="1"/>
        <v>-1.1680123581441819</v>
      </c>
      <c r="Q45" s="54" t="s">
        <v>160</v>
      </c>
    </row>
    <row r="46" spans="1:17" s="1" customFormat="1" ht="15" customHeight="1" x14ac:dyDescent="0.2">
      <c r="A46" s="101">
        <f t="shared" si="0"/>
        <v>5.7023590000000004</v>
      </c>
      <c r="B46" s="205" t="s">
        <v>86</v>
      </c>
      <c r="C46" s="206">
        <v>5.5895000000000001</v>
      </c>
      <c r="D46" s="131">
        <v>5.7023590000000004</v>
      </c>
      <c r="E46" s="240">
        <f>IFERROR(D46/C46*100,0)</f>
        <v>102.01912514536184</v>
      </c>
      <c r="F46" s="131">
        <v>4.8348699999999996</v>
      </c>
      <c r="G46" s="99">
        <f>IFERROR(D46-F46,"")</f>
        <v>0.86748900000000084</v>
      </c>
      <c r="H46" s="301">
        <v>7</v>
      </c>
      <c r="I46" s="131">
        <v>7.8047851000000001</v>
      </c>
      <c r="J46" s="291">
        <f>IFERROR(I46/H46*100,"")</f>
        <v>111.49693000000001</v>
      </c>
      <c r="K46" s="240">
        <v>6.6255999999999995</v>
      </c>
      <c r="L46" s="243">
        <f>IFERROR(I46-K46,"")</f>
        <v>1.1791851000000007</v>
      </c>
      <c r="M46" s="131">
        <f>IFERROR(IF(D46&gt;0,I46/D46*10,""),"")</f>
        <v>13.686940966010733</v>
      </c>
      <c r="N46" s="74">
        <f>IFERROR(IF(F46&gt;0,K46/F46*10,""),"")</f>
        <v>13.703781073741384</v>
      </c>
      <c r="O46" s="99">
        <f t="shared" si="1"/>
        <v>-1.6840107730651255E-2</v>
      </c>
      <c r="Q46" s="54" t="s">
        <v>160</v>
      </c>
    </row>
    <row r="47" spans="1:17" s="1" customFormat="1" ht="15.75" x14ac:dyDescent="0.2">
      <c r="A47" s="101">
        <f t="shared" si="0"/>
        <v>2.0504009999999999</v>
      </c>
      <c r="B47" s="205" t="s">
        <v>87</v>
      </c>
      <c r="C47" s="206">
        <v>2.1640000000000001</v>
      </c>
      <c r="D47" s="131">
        <v>2.0504009999999999</v>
      </c>
      <c r="E47" s="240">
        <f>IFERROR(D47/C47*100,0)</f>
        <v>94.750508317929743</v>
      </c>
      <c r="F47" s="131">
        <v>0.2525</v>
      </c>
      <c r="G47" s="99">
        <f>IFERROR(D47-F47,"")</f>
        <v>1.797901</v>
      </c>
      <c r="H47" s="301">
        <v>5</v>
      </c>
      <c r="I47" s="131">
        <v>2.3156270000000001</v>
      </c>
      <c r="J47" s="291">
        <f>IFERROR(I47/H47*100,"")</f>
        <v>46.312539999999998</v>
      </c>
      <c r="K47" s="240">
        <v>0.40400000000000003</v>
      </c>
      <c r="L47" s="243">
        <f>IFERROR(I47-K47,"")</f>
        <v>1.9116270000000002</v>
      </c>
      <c r="M47" s="131">
        <f>IFERROR(IF(D47&gt;0,I47/D47*10,""),"")</f>
        <v>11.293532338308459</v>
      </c>
      <c r="N47" s="74">
        <f>IFERROR(IF(F47&gt;0,K47/F47*10,""),"")</f>
        <v>16</v>
      </c>
      <c r="O47" s="99">
        <f t="shared" si="1"/>
        <v>-4.7064676616915406</v>
      </c>
      <c r="Q47" s="54" t="s">
        <v>160</v>
      </c>
    </row>
    <row r="48" spans="1:17" s="1" customFormat="1" ht="15.75" x14ac:dyDescent="0.2">
      <c r="A48" s="101">
        <f t="shared" si="0"/>
        <v>17.342720100000001</v>
      </c>
      <c r="B48" s="205" t="s">
        <v>88</v>
      </c>
      <c r="C48" s="206">
        <v>20.70626</v>
      </c>
      <c r="D48" s="131">
        <v>17.342720100000001</v>
      </c>
      <c r="E48" s="240">
        <f>IFERROR(D48/C48*100,0)</f>
        <v>83.755927434505324</v>
      </c>
      <c r="F48" s="131">
        <v>13.747110000000001</v>
      </c>
      <c r="G48" s="99">
        <f>IFERROR(D48-F48,"")</f>
        <v>3.5956101</v>
      </c>
      <c r="H48" s="301">
        <v>33.5</v>
      </c>
      <c r="I48" s="131">
        <v>31.7291904</v>
      </c>
      <c r="J48" s="291">
        <f>IFERROR(I48/H48*100,"")</f>
        <v>94.714001194029848</v>
      </c>
      <c r="K48" s="240">
        <v>34.745010000000001</v>
      </c>
      <c r="L48" s="243">
        <f>IFERROR(I48-K48,"")</f>
        <v>-3.0158196000000004</v>
      </c>
      <c r="M48" s="131">
        <f>IFERROR(IF(D48&gt;0,I48/D48*10,""),"")</f>
        <v>18.295394388565377</v>
      </c>
      <c r="N48" s="74">
        <f>IFERROR(IF(F48&gt;0,K48/F48*10,""),"")</f>
        <v>25.274410403350231</v>
      </c>
      <c r="O48" s="99">
        <f t="shared" si="1"/>
        <v>-6.9790160147848539</v>
      </c>
      <c r="Q48" s="54" t="s">
        <v>160</v>
      </c>
    </row>
    <row r="49" spans="1:17" s="1" customFormat="1" ht="15.75" x14ac:dyDescent="0.2">
      <c r="A49" s="101">
        <f t="shared" si="0"/>
        <v>3.1674104999999999</v>
      </c>
      <c r="B49" s="205" t="s">
        <v>89</v>
      </c>
      <c r="C49" s="206">
        <v>13.846880000000001</v>
      </c>
      <c r="D49" s="131">
        <v>3.1674104999999999</v>
      </c>
      <c r="E49" s="240">
        <f>IFERROR(D49/C49*100,0)</f>
        <v>22.874542857307926</v>
      </c>
      <c r="F49" s="131">
        <v>4.1945299999999994</v>
      </c>
      <c r="G49" s="99">
        <f>IFERROR(D49-F49,"")</f>
        <v>-1.0271194999999995</v>
      </c>
      <c r="H49" s="301">
        <v>22.2</v>
      </c>
      <c r="I49" s="131">
        <v>5.7727458999999994</v>
      </c>
      <c r="J49" s="291">
        <f>IFERROR(I49/H49*100,"")</f>
        <v>26.003359909909907</v>
      </c>
      <c r="K49" s="240">
        <v>10.36866</v>
      </c>
      <c r="L49" s="243">
        <f>IFERROR(I49-K49,"")</f>
        <v>-4.5959141000000008</v>
      </c>
      <c r="M49" s="131">
        <f>IFERROR(IF(D49&gt;0,I49/D49*10,""),"")</f>
        <v>18.225442834138484</v>
      </c>
      <c r="N49" s="74">
        <f>IFERROR(IF(F49&gt;0,K49/F49*10,""),"")</f>
        <v>24.719479894052494</v>
      </c>
      <c r="O49" s="99">
        <f t="shared" si="1"/>
        <v>-6.4940370599140103</v>
      </c>
      <c r="Q49" s="54" t="s">
        <v>160</v>
      </c>
    </row>
    <row r="50" spans="1:17" s="1" customFormat="1" ht="15.75" x14ac:dyDescent="0.2">
      <c r="A50" s="101">
        <f t="shared" si="0"/>
        <v>0.23054260000000001</v>
      </c>
      <c r="B50" s="205" t="s">
        <v>101</v>
      </c>
      <c r="C50" s="219">
        <v>2.448</v>
      </c>
      <c r="D50" s="131">
        <v>0.23054260000000001</v>
      </c>
      <c r="E50" s="240">
        <f>IFERROR(D50/C50*100,0)</f>
        <v>9.4175898692810467</v>
      </c>
      <c r="F50" s="131">
        <v>1.3937999999999999</v>
      </c>
      <c r="G50" s="99">
        <f>IFERROR(D50-F50,"")</f>
        <v>-1.1632574</v>
      </c>
      <c r="H50" s="301">
        <v>3.6</v>
      </c>
      <c r="I50" s="131">
        <v>0.1907587</v>
      </c>
      <c r="J50" s="291">
        <f>IFERROR(I50/H50*100,"")</f>
        <v>5.2988527777777783</v>
      </c>
      <c r="K50" s="240">
        <v>1.9189999999999998</v>
      </c>
      <c r="L50" s="243">
        <f>IFERROR(I50-K50,"")</f>
        <v>-1.7282412999999999</v>
      </c>
      <c r="M50" s="131">
        <f>IFERROR(IF(D50&gt;0,I50/D50*10,""),"")</f>
        <v>8.2743362831858409</v>
      </c>
      <c r="N50" s="74">
        <f>IFERROR(IF(F50&gt;0,K50/F50*10,""),"")</f>
        <v>13.768115942028984</v>
      </c>
      <c r="O50" s="99">
        <f t="shared" si="1"/>
        <v>-5.4937796588431436</v>
      </c>
      <c r="Q50" s="54" t="s">
        <v>160</v>
      </c>
    </row>
    <row r="51" spans="1:17" s="1" customFormat="1" ht="15.75" x14ac:dyDescent="0.2">
      <c r="A51" s="101">
        <f t="shared" si="0"/>
        <v>3.6223751000000002</v>
      </c>
      <c r="B51" s="205" t="s">
        <v>90</v>
      </c>
      <c r="C51" s="206">
        <v>4.9119999999999999</v>
      </c>
      <c r="D51" s="131">
        <v>3.6223751000000002</v>
      </c>
      <c r="E51" s="240">
        <f>IFERROR(D51/C51*100,0)</f>
        <v>73.745421416938115</v>
      </c>
      <c r="F51" s="131">
        <v>7.4608699999999999</v>
      </c>
      <c r="G51" s="99">
        <f>IFERROR(D51-F51,"")</f>
        <v>-3.8384948999999997</v>
      </c>
      <c r="H51" s="301">
        <v>6.3</v>
      </c>
      <c r="I51" s="131">
        <v>4.3150230000000001</v>
      </c>
      <c r="J51" s="291">
        <f>IFERROR(I51/H51*100,"")</f>
        <v>68.492428571428576</v>
      </c>
      <c r="K51" s="240">
        <v>10.829219999999999</v>
      </c>
      <c r="L51" s="243">
        <f>IFERROR(I51-K51,"")</f>
        <v>-6.5141969999999993</v>
      </c>
      <c r="M51" s="131">
        <f>IFERROR(IF(D51&gt;0,I51/D51*10,""),"")</f>
        <v>11.912137426077161</v>
      </c>
      <c r="N51" s="74">
        <f>IFERROR(IF(F51&gt;0,K51/F51*10,""),"")</f>
        <v>14.514687965344525</v>
      </c>
      <c r="O51" s="99">
        <f t="shared" si="1"/>
        <v>-2.602550539267364</v>
      </c>
      <c r="Q51" s="54" t="s">
        <v>160</v>
      </c>
    </row>
    <row r="52" spans="1:17" s="1" customFormat="1" ht="15.75" x14ac:dyDescent="0.2">
      <c r="A52" s="101">
        <f t="shared" si="0"/>
        <v>264.51193000000001</v>
      </c>
      <c r="B52" s="205" t="s">
        <v>102</v>
      </c>
      <c r="C52" s="206">
        <v>278.30147829999999</v>
      </c>
      <c r="D52" s="131">
        <v>264.51193000000001</v>
      </c>
      <c r="E52" s="240">
        <f>IFERROR(D52/C52*100,0)</f>
        <v>95.045104185492221</v>
      </c>
      <c r="F52" s="131">
        <v>242.804</v>
      </c>
      <c r="G52" s="99">
        <f>IFERROR(D52-F52,"")</f>
        <v>21.707930000000005</v>
      </c>
      <c r="H52" s="301">
        <v>375</v>
      </c>
      <c r="I52" s="131">
        <v>499.95101000000005</v>
      </c>
      <c r="J52" s="291">
        <f>IFERROR(I52/H52*100,"")</f>
        <v>133.32026933333333</v>
      </c>
      <c r="K52" s="240">
        <v>478.43700000000001</v>
      </c>
      <c r="L52" s="243">
        <f>IFERROR(I52-K52,"")</f>
        <v>21.514010000000042</v>
      </c>
      <c r="M52" s="131">
        <f>IFERROR(IF(D52&gt;0,I52/D52*10,""),"")</f>
        <v>18.900887003470885</v>
      </c>
      <c r="N52" s="74">
        <f>IFERROR(IF(F52&gt;0,K52/F52*10,""),"")</f>
        <v>19.704658901830282</v>
      </c>
      <c r="O52" s="99">
        <f t="shared" si="1"/>
        <v>-0.80377189835939689</v>
      </c>
      <c r="Q52" s="54" t="s">
        <v>160</v>
      </c>
    </row>
    <row r="53" spans="1:17" s="13" customFormat="1" ht="15.75" x14ac:dyDescent="0.25">
      <c r="A53" s="101">
        <f t="shared" si="0"/>
        <v>1116.1811788000002</v>
      </c>
      <c r="B53" s="208" t="s">
        <v>31</v>
      </c>
      <c r="C53" s="209">
        <v>4724.6264662000003</v>
      </c>
      <c r="D53" s="130">
        <v>1116.1811788000002</v>
      </c>
      <c r="E53" s="241">
        <f>IFERROR(D53/C53*100,0)</f>
        <v>23.624749740221066</v>
      </c>
      <c r="F53" s="24">
        <v>3744.7012500000005</v>
      </c>
      <c r="G53" s="140">
        <f>D53-F53</f>
        <v>-2628.5200712000005</v>
      </c>
      <c r="H53" s="237">
        <v>5283.7879999999996</v>
      </c>
      <c r="I53" s="130">
        <v>1620.6777543999999</v>
      </c>
      <c r="J53" s="241">
        <f>IFERROR(I53/H53*100,"")</f>
        <v>30.67264913732345</v>
      </c>
      <c r="K53" s="241">
        <v>4513.0627899999999</v>
      </c>
      <c r="L53" s="245">
        <f>IFERROR(I53-K53,"")</f>
        <v>-2892.3850356000003</v>
      </c>
      <c r="M53" s="130">
        <f>IFERROR(IF(D53&gt;0,I53/D53*10,""),"")</f>
        <v>14.51984485298687</v>
      </c>
      <c r="N53" s="21">
        <f>IF(F53&gt;0,K53/F53*10,"")</f>
        <v>12.051863389636221</v>
      </c>
      <c r="O53" s="140">
        <f t="shared" si="1"/>
        <v>2.4679814633506485</v>
      </c>
      <c r="Q53" s="54" t="s">
        <v>160</v>
      </c>
    </row>
    <row r="54" spans="1:17" s="17" customFormat="1" ht="15.75" x14ac:dyDescent="0.2">
      <c r="A54" s="101">
        <f t="shared" si="0"/>
        <v>114.475622</v>
      </c>
      <c r="B54" s="210" t="s">
        <v>91</v>
      </c>
      <c r="C54" s="206">
        <v>302.89596999999998</v>
      </c>
      <c r="D54" s="131">
        <v>114.475622</v>
      </c>
      <c r="E54" s="240">
        <f>IFERROR(D54/C54*100,0)</f>
        <v>37.793709173482895</v>
      </c>
      <c r="F54" s="131">
        <v>248.84077000000002</v>
      </c>
      <c r="G54" s="99">
        <f>IFERROR(D54-F54,"")</f>
        <v>-134.36514800000003</v>
      </c>
      <c r="H54" s="301">
        <v>335.5</v>
      </c>
      <c r="I54" s="131">
        <v>177.41273169999999</v>
      </c>
      <c r="J54" s="291">
        <f>IFERROR(I54/H54*100,"")</f>
        <v>52.880098867362143</v>
      </c>
      <c r="K54" s="240">
        <v>302.21825999999999</v>
      </c>
      <c r="L54" s="243">
        <f>IFERROR(I54-K54,"")</f>
        <v>-124.80552829999999</v>
      </c>
      <c r="M54" s="131">
        <f>IFERROR(IF(D54&gt;0,I54/D54*10,""),"")</f>
        <v>15.497861343788985</v>
      </c>
      <c r="N54" s="74">
        <f>IFERROR(IF(F54&gt;0,K54/F54*10,""),"")</f>
        <v>12.145046006729523</v>
      </c>
      <c r="O54" s="99">
        <f t="shared" si="1"/>
        <v>3.3528153370594627</v>
      </c>
      <c r="Q54" s="54" t="s">
        <v>160</v>
      </c>
    </row>
    <row r="55" spans="1:17" s="1" customFormat="1" ht="15" hidden="1" customHeight="1" x14ac:dyDescent="0.2">
      <c r="A55" s="101" t="str">
        <f t="shared" si="0"/>
        <v>x</v>
      </c>
      <c r="B55" s="210" t="s">
        <v>92</v>
      </c>
      <c r="C55" s="206"/>
      <c r="D55" s="131">
        <v>0</v>
      </c>
      <c r="E55" s="240">
        <f>IFERROR(D55/C55*100,0)</f>
        <v>0</v>
      </c>
      <c r="F55" s="131">
        <v>0</v>
      </c>
      <c r="G55" s="99">
        <f>IFERROR(D55-F55,"")</f>
        <v>0</v>
      </c>
      <c r="H55" s="301"/>
      <c r="I55" s="131">
        <v>0</v>
      </c>
      <c r="J55" s="291" t="str">
        <f>IFERROR(I55/H55*100,"")</f>
        <v/>
      </c>
      <c r="K55" s="240">
        <v>0</v>
      </c>
      <c r="L55" s="243">
        <f>IFERROR(I55-K55,"")</f>
        <v>0</v>
      </c>
      <c r="M55" s="131" t="str">
        <f>IFERROR(IF(D55&gt;0,I55/D55*10,""),"")</f>
        <v/>
      </c>
      <c r="N55" s="74" t="str">
        <f>IFERROR(IF(F55&gt;0,K55/F55*10,""),"")</f>
        <v/>
      </c>
      <c r="O55" s="99" t="str">
        <f t="shared" si="1"/>
        <v/>
      </c>
      <c r="Q55" s="54" t="s">
        <v>160</v>
      </c>
    </row>
    <row r="56" spans="1:17" s="1" customFormat="1" ht="15.75" x14ac:dyDescent="0.2">
      <c r="A56" s="101">
        <f t="shared" si="0"/>
        <v>0.1479145</v>
      </c>
      <c r="B56" s="210" t="s">
        <v>93</v>
      </c>
      <c r="C56" s="206">
        <v>8.1847999999999992</v>
      </c>
      <c r="D56" s="131">
        <v>0.1479145</v>
      </c>
      <c r="E56" s="240">
        <f>IFERROR(D56/C56*100,0)</f>
        <v>1.8071852702570623</v>
      </c>
      <c r="F56" s="131">
        <v>2.2088699999999997</v>
      </c>
      <c r="G56" s="99">
        <f>IFERROR(D56-F56,"")</f>
        <v>-2.0609554999999995</v>
      </c>
      <c r="H56" s="301">
        <v>12</v>
      </c>
      <c r="I56" s="131">
        <v>0.25706520000000005</v>
      </c>
      <c r="J56" s="291">
        <f>IFERROR(I56/H56*100,"")</f>
        <v>2.1422100000000004</v>
      </c>
      <c r="K56" s="240">
        <v>4.9358699999999995</v>
      </c>
      <c r="L56" s="243">
        <f>IFERROR(I56-K56,"")</f>
        <v>-4.6788047999999991</v>
      </c>
      <c r="M56" s="131">
        <f>IFERROR(IF(D56&gt;0,I56/D56*10,""),"")</f>
        <v>17.379310344827591</v>
      </c>
      <c r="N56" s="74">
        <f>IFERROR(IF(F56&gt;0,K56/F56*10,""),"")</f>
        <v>22.345679012345681</v>
      </c>
      <c r="O56" s="99">
        <f t="shared" si="1"/>
        <v>-4.9663686675180898</v>
      </c>
      <c r="Q56" s="54" t="s">
        <v>160</v>
      </c>
    </row>
    <row r="57" spans="1:17" s="1" customFormat="1" ht="15.75" x14ac:dyDescent="0.2">
      <c r="A57" s="101">
        <f t="shared" si="0"/>
        <v>42.334150000000001</v>
      </c>
      <c r="B57" s="210" t="s">
        <v>94</v>
      </c>
      <c r="C57" s="206">
        <v>214.83503999999999</v>
      </c>
      <c r="D57" s="131">
        <v>42.334150000000001</v>
      </c>
      <c r="E57" s="240">
        <f>IFERROR(D57/C57*100,0)</f>
        <v>19.705421424735928</v>
      </c>
      <c r="F57" s="131">
        <v>139.76683</v>
      </c>
      <c r="G57" s="99">
        <f>IFERROR(D57-F57,"")</f>
        <v>-97.432680000000005</v>
      </c>
      <c r="H57" s="301">
        <v>234</v>
      </c>
      <c r="I57" s="131">
        <v>82.526090000000011</v>
      </c>
      <c r="J57" s="291">
        <f>IFERROR(I57/H57*100,"")</f>
        <v>35.267559829059834</v>
      </c>
      <c r="K57" s="240">
        <v>213.81699999999998</v>
      </c>
      <c r="L57" s="243">
        <f>IFERROR(I57-K57,"")</f>
        <v>-131.29090999999997</v>
      </c>
      <c r="M57" s="131">
        <f>IFERROR(IF(D57&gt;0,I57/D57*10,""),"")</f>
        <v>19.493975903614459</v>
      </c>
      <c r="N57" s="74">
        <f>IFERROR(IF(F57&gt;0,K57/F57*10,""),"")</f>
        <v>15.298121879132552</v>
      </c>
      <c r="O57" s="99">
        <f t="shared" si="1"/>
        <v>4.1958540244819069</v>
      </c>
      <c r="Q57" s="54" t="s">
        <v>160</v>
      </c>
    </row>
    <row r="58" spans="1:17" s="1" customFormat="1" ht="15" hidden="1" customHeight="1" x14ac:dyDescent="0.2">
      <c r="A58" s="101" t="str">
        <f t="shared" si="0"/>
        <v>x</v>
      </c>
      <c r="B58" s="210" t="s">
        <v>57</v>
      </c>
      <c r="C58" s="206">
        <v>0.30559999999999998</v>
      </c>
      <c r="D58" s="131">
        <v>0</v>
      </c>
      <c r="E58" s="240">
        <f>IFERROR(D58/C58*100,0)</f>
        <v>0</v>
      </c>
      <c r="F58" s="131">
        <v>0</v>
      </c>
      <c r="G58" s="99">
        <f>IFERROR(D58-F58,"")</f>
        <v>0</v>
      </c>
      <c r="H58" s="301"/>
      <c r="I58" s="131">
        <v>0</v>
      </c>
      <c r="J58" s="291" t="str">
        <f>IFERROR(I58/H58*100,"")</f>
        <v/>
      </c>
      <c r="K58" s="240">
        <v>0</v>
      </c>
      <c r="L58" s="243">
        <f>IFERROR(I58-K58,"")</f>
        <v>0</v>
      </c>
      <c r="M58" s="131" t="str">
        <f>IFERROR(IF(D58&gt;0,I58/D58*10,""),"")</f>
        <v/>
      </c>
      <c r="N58" s="74" t="str">
        <f>IFERROR(IF(F58&gt;0,K58/F58*10,""),"")</f>
        <v/>
      </c>
      <c r="O58" s="99" t="str">
        <f t="shared" si="1"/>
        <v/>
      </c>
      <c r="Q58" s="54" t="s">
        <v>160</v>
      </c>
    </row>
    <row r="59" spans="1:17" s="1" customFormat="1" ht="15.75" x14ac:dyDescent="0.2">
      <c r="A59" s="101">
        <f t="shared" si="0"/>
        <v>0.1356733</v>
      </c>
      <c r="B59" s="210" t="s">
        <v>32</v>
      </c>
      <c r="C59" s="206">
        <v>6.8032000000000004</v>
      </c>
      <c r="D59" s="131">
        <v>0.1356733</v>
      </c>
      <c r="E59" s="240">
        <f>IFERROR(D59/C59*100,0)</f>
        <v>1.9942571142991532</v>
      </c>
      <c r="F59" s="131">
        <v>1.68771</v>
      </c>
      <c r="G59" s="99">
        <f>IFERROR(D59-F59,"")</f>
        <v>-1.5520366999999999</v>
      </c>
      <c r="H59" s="301">
        <v>6.4</v>
      </c>
      <c r="I59" s="131">
        <v>0.13669340000000002</v>
      </c>
      <c r="J59" s="291">
        <f>IFERROR(I59/H59*100,"")</f>
        <v>2.135834375</v>
      </c>
      <c r="K59" s="240">
        <v>2.3734999999999999</v>
      </c>
      <c r="L59" s="243">
        <f>IFERROR(I59-K59,"")</f>
        <v>-2.2368066</v>
      </c>
      <c r="M59" s="131">
        <f>IFERROR(IF(D59&gt;0,I59/D59*10,""),"")</f>
        <v>10.075187969924816</v>
      </c>
      <c r="N59" s="74">
        <f>IFERROR(IF(F59&gt;0,K59/F59*10,""),"")</f>
        <v>14.063435068821065</v>
      </c>
      <c r="O59" s="99">
        <f t="shared" si="1"/>
        <v>-3.9882470988962488</v>
      </c>
      <c r="Q59" s="54" t="s">
        <v>160</v>
      </c>
    </row>
    <row r="60" spans="1:17" s="1" customFormat="1" ht="15" hidden="1" customHeight="1" x14ac:dyDescent="0.2">
      <c r="A60" s="101" t="str">
        <f t="shared" si="0"/>
        <v>x</v>
      </c>
      <c r="B60" s="210" t="s">
        <v>60</v>
      </c>
      <c r="C60" s="206"/>
      <c r="D60" s="131">
        <v>0</v>
      </c>
      <c r="E60" s="240">
        <f>IFERROR(D60/C60*100,0)</f>
        <v>0</v>
      </c>
      <c r="F60" s="131">
        <v>0</v>
      </c>
      <c r="G60" s="99">
        <f>IFERROR(D60-F60,"")</f>
        <v>0</v>
      </c>
      <c r="H60" s="301"/>
      <c r="I60" s="131">
        <v>0</v>
      </c>
      <c r="J60" s="291" t="str">
        <f>IFERROR(I60/H60*100,"")</f>
        <v/>
      </c>
      <c r="K60" s="240">
        <v>0</v>
      </c>
      <c r="L60" s="243">
        <f>IFERROR(I60-K60,"")</f>
        <v>0</v>
      </c>
      <c r="M60" s="131" t="str">
        <f>IFERROR(IF(D60&gt;0,I60/D60*10,""),"")</f>
        <v/>
      </c>
      <c r="N60" s="74" t="str">
        <f>IFERROR(IF(F60&gt;0,K60/F60*10,""),"")</f>
        <v/>
      </c>
      <c r="O60" s="99" t="str">
        <f t="shared" si="1"/>
        <v/>
      </c>
      <c r="Q60" s="54" t="s">
        <v>160</v>
      </c>
    </row>
    <row r="61" spans="1:17" s="1" customFormat="1" ht="15" hidden="1" customHeight="1" x14ac:dyDescent="0.2">
      <c r="A61" s="101" t="str">
        <f t="shared" si="0"/>
        <v>x</v>
      </c>
      <c r="B61" s="210" t="s">
        <v>33</v>
      </c>
      <c r="C61" s="206"/>
      <c r="D61" s="131">
        <v>0</v>
      </c>
      <c r="E61" s="240">
        <f>IFERROR(D61/C61*100,0)</f>
        <v>0</v>
      </c>
      <c r="F61" s="131">
        <v>0</v>
      </c>
      <c r="G61" s="99">
        <f>IFERROR(D61-F61,"")</f>
        <v>0</v>
      </c>
      <c r="H61" s="301">
        <v>0</v>
      </c>
      <c r="I61" s="131">
        <v>0</v>
      </c>
      <c r="J61" s="291" t="str">
        <f>IFERROR(I61/H61*100,"")</f>
        <v/>
      </c>
      <c r="K61" s="240">
        <v>0</v>
      </c>
      <c r="L61" s="243">
        <f>IFERROR(I61-K61,"")</f>
        <v>0</v>
      </c>
      <c r="M61" s="131" t="str">
        <f>IFERROR(IF(D61&gt;0,I61/D61*10,""),"")</f>
        <v/>
      </c>
      <c r="N61" s="74" t="str">
        <f>IFERROR(IF(F61&gt;0,K61/F61*10,""),"")</f>
        <v/>
      </c>
      <c r="O61" s="99" t="str">
        <f t="shared" si="1"/>
        <v/>
      </c>
      <c r="Q61" s="54" t="s">
        <v>160</v>
      </c>
    </row>
    <row r="62" spans="1:17" s="1" customFormat="1" ht="15.75" hidden="1" x14ac:dyDescent="0.2">
      <c r="A62" s="101" t="str">
        <f t="shared" si="0"/>
        <v>x</v>
      </c>
      <c r="B62" s="210" t="s">
        <v>95</v>
      </c>
      <c r="C62" s="206">
        <v>5.7023000000000001</v>
      </c>
      <c r="D62" s="131">
        <v>0</v>
      </c>
      <c r="E62" s="240">
        <f>IFERROR(D62/C62*100,0)</f>
        <v>0</v>
      </c>
      <c r="F62" s="131">
        <v>6.6003500000000006</v>
      </c>
      <c r="G62" s="99">
        <f>IFERROR(D62-F62,"")</f>
        <v>-6.6003500000000006</v>
      </c>
      <c r="H62" s="301">
        <v>3.8</v>
      </c>
      <c r="I62" s="131">
        <v>0</v>
      </c>
      <c r="J62" s="291">
        <f>IFERROR(I62/H62*100,"")</f>
        <v>0</v>
      </c>
      <c r="K62" s="240">
        <v>7.9062800000000006</v>
      </c>
      <c r="L62" s="243">
        <f>IFERROR(I62-K62,"")</f>
        <v>-7.9062800000000006</v>
      </c>
      <c r="M62" s="131" t="str">
        <f>IFERROR(IF(D62&gt;0,I62/D62*10,""),"")</f>
        <v/>
      </c>
      <c r="N62" s="74">
        <f>IFERROR(IF(F62&gt;0,K62/F62*10,""),"")</f>
        <v>11.97857689364958</v>
      </c>
      <c r="O62" s="99" t="str">
        <f t="shared" si="1"/>
        <v/>
      </c>
      <c r="Q62" s="54" t="s">
        <v>160</v>
      </c>
    </row>
    <row r="63" spans="1:17" s="1" customFormat="1" ht="15.75" x14ac:dyDescent="0.2">
      <c r="A63" s="101">
        <f t="shared" si="0"/>
        <v>420.17919000000001</v>
      </c>
      <c r="B63" s="210" t="s">
        <v>34</v>
      </c>
      <c r="C63" s="206">
        <v>1247.2570000000001</v>
      </c>
      <c r="D63" s="131">
        <v>420.17919000000001</v>
      </c>
      <c r="E63" s="240">
        <f>IFERROR(D63/C63*100,0)</f>
        <v>33.688260719322486</v>
      </c>
      <c r="F63" s="131">
        <v>951.01600000000008</v>
      </c>
      <c r="G63" s="99">
        <f>IFERROR(D63-F63,"")</f>
        <v>-530.83681000000001</v>
      </c>
      <c r="H63" s="301">
        <v>1053</v>
      </c>
      <c r="I63" s="131">
        <v>514.94648000000007</v>
      </c>
      <c r="J63" s="291">
        <f>IFERROR(I63/H63*100,"")</f>
        <v>48.90279962013296</v>
      </c>
      <c r="K63" s="240">
        <v>856.17700000000002</v>
      </c>
      <c r="L63" s="243">
        <f>IFERROR(I63-K63,"")</f>
        <v>-341.23051999999996</v>
      </c>
      <c r="M63" s="131">
        <f>IFERROR(IF(D63&gt;0,I63/D63*10,""),"")</f>
        <v>12.255401796552563</v>
      </c>
      <c r="N63" s="74">
        <f>IFERROR(IF(F63&gt;0,K63/F63*10,""),"")</f>
        <v>9.0027612574341536</v>
      </c>
      <c r="O63" s="99">
        <f t="shared" si="1"/>
        <v>3.2526405391184099</v>
      </c>
      <c r="Q63" s="54" t="s">
        <v>160</v>
      </c>
    </row>
    <row r="64" spans="1:17" s="1" customFormat="1" ht="15.75" x14ac:dyDescent="0.2">
      <c r="A64" s="101">
        <f t="shared" si="0"/>
        <v>55.799469999999999</v>
      </c>
      <c r="B64" s="210" t="s">
        <v>35</v>
      </c>
      <c r="C64" s="206">
        <v>329.04757000000001</v>
      </c>
      <c r="D64" s="131">
        <v>55.799469999999999</v>
      </c>
      <c r="E64" s="240">
        <f>IFERROR(D64/C64*100,0)</f>
        <v>16.957873294733645</v>
      </c>
      <c r="F64" s="131">
        <v>281.28500000000003</v>
      </c>
      <c r="G64" s="99">
        <f>IFERROR(D64-F64,"")</f>
        <v>-225.48553000000004</v>
      </c>
      <c r="H64" s="301">
        <v>510</v>
      </c>
      <c r="I64" s="131">
        <v>117.71954000000001</v>
      </c>
      <c r="J64" s="291">
        <f>IFERROR(I64/H64*100,"")</f>
        <v>23.082262745098042</v>
      </c>
      <c r="K64" s="240">
        <v>521.76600000000008</v>
      </c>
      <c r="L64" s="243">
        <f>IFERROR(I64-K64,"")</f>
        <v>-404.04646000000008</v>
      </c>
      <c r="M64" s="131">
        <f>IFERROR(IF(D64&gt;0,I64/D64*10,""),"")</f>
        <v>21.096892138939673</v>
      </c>
      <c r="N64" s="74">
        <f>IFERROR(IF(F64&gt;0,K64/F64*10,""),"")</f>
        <v>18.549371633752244</v>
      </c>
      <c r="O64" s="99">
        <f t="shared" si="1"/>
        <v>2.5475205051874283</v>
      </c>
      <c r="Q64" s="54" t="s">
        <v>160</v>
      </c>
    </row>
    <row r="65" spans="1:17" s="1" customFormat="1" ht="15.75" x14ac:dyDescent="0.2">
      <c r="A65" s="101">
        <f t="shared" si="0"/>
        <v>161.07379</v>
      </c>
      <c r="B65" s="205" t="s">
        <v>36</v>
      </c>
      <c r="C65" s="206">
        <v>754.73125000000005</v>
      </c>
      <c r="D65" s="131">
        <v>161.07379</v>
      </c>
      <c r="E65" s="240">
        <f>IFERROR(D65/C65*100,0)</f>
        <v>21.341873680200731</v>
      </c>
      <c r="F65" s="131">
        <v>694.88</v>
      </c>
      <c r="G65" s="99">
        <f>IFERROR(D65-F65,"")</f>
        <v>-533.80620999999996</v>
      </c>
      <c r="H65" s="301">
        <v>950</v>
      </c>
      <c r="I65" s="131">
        <v>239.00943000000001</v>
      </c>
      <c r="J65" s="291">
        <f>IFERROR(I65/H65*100,"")</f>
        <v>25.158887368421052</v>
      </c>
      <c r="K65" s="240">
        <v>879.00299999999993</v>
      </c>
      <c r="L65" s="243">
        <f>IFERROR(I65-K65,"")</f>
        <v>-639.99356999999986</v>
      </c>
      <c r="M65" s="131">
        <f>IFERROR(IF(D65&gt;0,I65/D65*10,""),"")</f>
        <v>14.838505383153894</v>
      </c>
      <c r="N65" s="74">
        <f>IFERROR(IF(F65&gt;0,K65/F65*10,""),"")</f>
        <v>12.649709302325579</v>
      </c>
      <c r="O65" s="99">
        <f t="shared" si="1"/>
        <v>2.1887960808283147</v>
      </c>
      <c r="Q65" s="54" t="s">
        <v>160</v>
      </c>
    </row>
    <row r="66" spans="1:17" s="1" customFormat="1" ht="15.75" x14ac:dyDescent="0.2">
      <c r="A66" s="101">
        <f t="shared" si="0"/>
        <v>280.10313839999998</v>
      </c>
      <c r="B66" s="210" t="s">
        <v>37</v>
      </c>
      <c r="C66" s="206">
        <v>1560.2118362000001</v>
      </c>
      <c r="D66" s="131">
        <v>280.10313839999998</v>
      </c>
      <c r="E66" s="240">
        <f>IFERROR(D66/C66*100,0)</f>
        <v>17.952891517744785</v>
      </c>
      <c r="F66" s="131">
        <v>1184.3189300000001</v>
      </c>
      <c r="G66" s="99">
        <f>IFERROR(D66-F66,"")</f>
        <v>-904.2157916000001</v>
      </c>
      <c r="H66" s="301">
        <v>1850.5</v>
      </c>
      <c r="I66" s="131">
        <v>413.28943460000005</v>
      </c>
      <c r="J66" s="291">
        <f>IFERROR(I66/H66*100,"")</f>
        <v>22.333933239664958</v>
      </c>
      <c r="K66" s="240">
        <v>1355.0301400000001</v>
      </c>
      <c r="L66" s="243">
        <f>IFERROR(I66-K66,"")</f>
        <v>-941.74070540000002</v>
      </c>
      <c r="M66" s="131">
        <f>IFERROR(IF(D66&gt;0,I66/D66*10,""),"")</f>
        <v>14.754901960784316</v>
      </c>
      <c r="N66" s="74">
        <f>IFERROR(IF(F66&gt;0,K66/F66*10,""),"")</f>
        <v>11.441429379162249</v>
      </c>
      <c r="O66" s="99">
        <f t="shared" si="1"/>
        <v>3.3134725816220669</v>
      </c>
      <c r="Q66" s="54" t="s">
        <v>160</v>
      </c>
    </row>
    <row r="67" spans="1:17" s="1" customFormat="1" ht="15.75" x14ac:dyDescent="0.2">
      <c r="A67" s="101">
        <f t="shared" si="0"/>
        <v>41.932230600000004</v>
      </c>
      <c r="B67" s="210" t="s">
        <v>38</v>
      </c>
      <c r="C67" s="206">
        <v>294.65190000000001</v>
      </c>
      <c r="D67" s="131">
        <v>41.932230600000004</v>
      </c>
      <c r="E67" s="240">
        <f>IFERROR(D67/C67*100,0)</f>
        <v>14.23110816526213</v>
      </c>
      <c r="F67" s="131">
        <v>234.09679</v>
      </c>
      <c r="G67" s="99">
        <f>IFERROR(D67-F67,"")</f>
        <v>-192.1645594</v>
      </c>
      <c r="H67" s="301">
        <v>328.58800000000002</v>
      </c>
      <c r="I67" s="131">
        <v>75.380289500000003</v>
      </c>
      <c r="J67" s="291">
        <f>IFERROR(I67/H67*100,"")</f>
        <v>22.940670231414416</v>
      </c>
      <c r="K67" s="240">
        <v>369.83573999999999</v>
      </c>
      <c r="L67" s="243">
        <f>IFERROR(I67-K67,"")</f>
        <v>-294.45545049999998</v>
      </c>
      <c r="M67" s="131">
        <f>IFERROR(IF(D67&gt;0,I67/D67*10,""),"")</f>
        <v>17.976694399844305</v>
      </c>
      <c r="N67" s="74">
        <f>IFERROR(IF(F67&gt;0,K67/F67*10,""),"")</f>
        <v>15.798411417772964</v>
      </c>
      <c r="O67" s="99">
        <f t="shared" si="1"/>
        <v>2.178282982071341</v>
      </c>
      <c r="Q67" s="54" t="s">
        <v>160</v>
      </c>
    </row>
    <row r="68" spans="1:17" s="13" customFormat="1" ht="15.75" x14ac:dyDescent="0.25">
      <c r="A68" s="101">
        <f t="shared" si="0"/>
        <v>82.937190299999997</v>
      </c>
      <c r="B68" s="211" t="s">
        <v>138</v>
      </c>
      <c r="C68" s="209">
        <v>195.02330000000001</v>
      </c>
      <c r="D68" s="132">
        <v>82.937190299999997</v>
      </c>
      <c r="E68" s="241">
        <f>IFERROR(D68/C68*100,0)</f>
        <v>42.526811052833175</v>
      </c>
      <c r="F68" s="229">
        <v>82.281670000000005</v>
      </c>
      <c r="G68" s="25">
        <f>D68-F68</f>
        <v>0.65552029999999206</v>
      </c>
      <c r="H68" s="303">
        <v>190.3</v>
      </c>
      <c r="I68" s="228">
        <v>116.2444754</v>
      </c>
      <c r="J68" s="340">
        <f>IFERROR(I68/H68*100,"")</f>
        <v>61.084853074093537</v>
      </c>
      <c r="K68" s="21">
        <v>78.565879999999993</v>
      </c>
      <c r="L68" s="233">
        <f>I68-K68</f>
        <v>37.678595400000006</v>
      </c>
      <c r="M68" s="24">
        <f>IF(D68&gt;0,I68/D68*10,"")</f>
        <v>14.015964970542292</v>
      </c>
      <c r="N68" s="21">
        <f>IF(F68&gt;0,K68/F68*10,"")</f>
        <v>9.5484061030846838</v>
      </c>
      <c r="O68" s="140">
        <f t="shared" si="1"/>
        <v>4.4675588674576083</v>
      </c>
      <c r="Q68" s="54" t="s">
        <v>160</v>
      </c>
    </row>
    <row r="69" spans="1:17" s="1" customFormat="1" ht="15.75" x14ac:dyDescent="0.2">
      <c r="A69" s="101">
        <f t="shared" si="0"/>
        <v>27.647770300000001</v>
      </c>
      <c r="B69" s="210" t="s">
        <v>96</v>
      </c>
      <c r="C69" s="206">
        <v>41.517299999999999</v>
      </c>
      <c r="D69" s="131">
        <v>27.647770300000001</v>
      </c>
      <c r="E69" s="240">
        <f>IFERROR(D69/C69*100,0)</f>
        <v>66.593372642247942</v>
      </c>
      <c r="F69" s="131">
        <v>18.638540000000003</v>
      </c>
      <c r="G69" s="99">
        <f>IFERROR(D69-F69,"")</f>
        <v>9.0092302999999987</v>
      </c>
      <c r="H69" s="301">
        <v>39.1</v>
      </c>
      <c r="I69" s="131">
        <v>68.401785400000009</v>
      </c>
      <c r="J69" s="291">
        <f>IFERROR(I69/H69*100,"")</f>
        <v>174.9406276214834</v>
      </c>
      <c r="K69" s="240">
        <v>17.033649999999998</v>
      </c>
      <c r="L69" s="243">
        <f>IFERROR(I69-K69,"")</f>
        <v>51.368135400000014</v>
      </c>
      <c r="M69" s="131">
        <f>IFERROR(IF(D69&gt;0,I69/D69*10,""),"")</f>
        <v>24.740434638231932</v>
      </c>
      <c r="N69" s="74">
        <f>IFERROR(IF(F69&gt;0,K69/F69*10,""),"")</f>
        <v>9.1389400671941026</v>
      </c>
      <c r="O69" s="99">
        <f t="shared" si="1"/>
        <v>15.601494571037829</v>
      </c>
      <c r="Q69" s="54" t="s">
        <v>160</v>
      </c>
    </row>
    <row r="70" spans="1:17" s="1" customFormat="1" ht="15" hidden="1" customHeight="1" x14ac:dyDescent="0.2">
      <c r="A70" s="101" t="str">
        <f t="shared" ref="A70:A101" si="2">IF(OR(D70="",D70=0),"x",D70)</f>
        <v>x</v>
      </c>
      <c r="B70" s="212" t="s">
        <v>39</v>
      </c>
      <c r="C70" s="206">
        <v>0.89</v>
      </c>
      <c r="D70" s="131">
        <v>0</v>
      </c>
      <c r="E70" s="240">
        <f>IFERROR(D70/C70*100,0)</f>
        <v>0</v>
      </c>
      <c r="F70" s="131">
        <v>0</v>
      </c>
      <c r="G70" s="99">
        <f>IFERROR(D70-F70,"")</f>
        <v>0</v>
      </c>
      <c r="H70" s="301">
        <v>0.9</v>
      </c>
      <c r="I70" s="131">
        <v>0</v>
      </c>
      <c r="J70" s="291">
        <f>IFERROR(I70/H70*100,"")</f>
        <v>0</v>
      </c>
      <c r="K70" s="240">
        <v>0</v>
      </c>
      <c r="L70" s="243">
        <f>IFERROR(I70-K70,"")</f>
        <v>0</v>
      </c>
      <c r="M70" s="131" t="str">
        <f>IFERROR(IF(D70&gt;0,I70/D70*10,""),"")</f>
        <v/>
      </c>
      <c r="N70" s="74" t="str">
        <f>IFERROR(IF(F70&gt;0,K70/F70*10,""),"")</f>
        <v/>
      </c>
      <c r="O70" s="99" t="str">
        <f t="shared" si="1"/>
        <v/>
      </c>
      <c r="Q70" s="54" t="s">
        <v>160</v>
      </c>
    </row>
    <row r="71" spans="1:17" s="1" customFormat="1" ht="15" hidden="1" customHeight="1" x14ac:dyDescent="0.2">
      <c r="A71" s="101" t="str">
        <f t="shared" si="2"/>
        <v>x</v>
      </c>
      <c r="B71" s="210" t="s">
        <v>40</v>
      </c>
      <c r="C71" s="206">
        <v>0.182</v>
      </c>
      <c r="D71" s="131">
        <v>0</v>
      </c>
      <c r="E71" s="240">
        <f>IFERROR(D71/C71*100,0)</f>
        <v>0</v>
      </c>
      <c r="F71" s="131">
        <v>1.3129999999999999E-2</v>
      </c>
      <c r="G71" s="99">
        <f>IFERROR(D71-F71,"")</f>
        <v>-1.3129999999999999E-2</v>
      </c>
      <c r="H71" s="301"/>
      <c r="I71" s="131">
        <v>0</v>
      </c>
      <c r="J71" s="291" t="str">
        <f>IFERROR(I71/H71*100,"")</f>
        <v/>
      </c>
      <c r="K71" s="240">
        <v>2.3230000000000001E-2</v>
      </c>
      <c r="L71" s="243">
        <f>IFERROR(I71-K71,"")</f>
        <v>-2.3230000000000001E-2</v>
      </c>
      <c r="M71" s="131" t="str">
        <f>IFERROR(IF(D71&gt;0,I71/D71*10,""),"")</f>
        <v/>
      </c>
      <c r="N71" s="74">
        <f>IFERROR(IF(F71&gt;0,K71/F71*10,""),"")</f>
        <v>17.692307692307693</v>
      </c>
      <c r="O71" s="99" t="str">
        <f t="shared" si="1"/>
        <v/>
      </c>
      <c r="Q71" s="54" t="s">
        <v>160</v>
      </c>
    </row>
    <row r="72" spans="1:17" s="1" customFormat="1" ht="15" hidden="1" customHeight="1" x14ac:dyDescent="0.2">
      <c r="A72" s="101" t="e">
        <f t="shared" si="2"/>
        <v>#VALUE!</v>
      </c>
      <c r="B72" s="210" t="s">
        <v>136</v>
      </c>
      <c r="C72" s="206">
        <v>0.182</v>
      </c>
      <c r="D72" s="131" t="e">
        <v>#VALUE!</v>
      </c>
      <c r="E72" s="240">
        <f>IFERROR(D72/C72*100,0)</f>
        <v>0</v>
      </c>
      <c r="F72" s="131" t="e">
        <v>#VALUE!</v>
      </c>
      <c r="G72" s="99" t="str">
        <f>IFERROR(D72-F72,"")</f>
        <v/>
      </c>
      <c r="H72" s="301"/>
      <c r="I72" s="131" t="e">
        <v>#VALUE!</v>
      </c>
      <c r="J72" s="291" t="str">
        <f>IFERROR(I72/H72*100,"")</f>
        <v/>
      </c>
      <c r="K72" s="240" t="e">
        <v>#VALUE!</v>
      </c>
      <c r="L72" s="243" t="str">
        <f>IFERROR(I72-K72,"")</f>
        <v/>
      </c>
      <c r="M72" s="131" t="str">
        <f>IFERROR(IF(D72&gt;0,I72/D72*10,""),"")</f>
        <v/>
      </c>
      <c r="N72" s="74" t="str">
        <f>IFERROR(IF(F72&gt;0,K72/F72*10,""),"")</f>
        <v/>
      </c>
      <c r="O72" s="99" t="str">
        <f t="shared" ref="O72:O101" si="3">IFERROR(M72-N72,"")</f>
        <v/>
      </c>
      <c r="Q72" s="54" t="s">
        <v>160</v>
      </c>
    </row>
    <row r="73" spans="1:17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31" t="e">
        <v>#VALUE!</v>
      </c>
      <c r="E73" s="240">
        <f>IFERROR(D73/C73*100,0)</f>
        <v>0</v>
      </c>
      <c r="F73" s="131" t="e">
        <v>#VALUE!</v>
      </c>
      <c r="G73" s="99" t="str">
        <f>IFERROR(D73-F73,"")</f>
        <v/>
      </c>
      <c r="H73" s="301"/>
      <c r="I73" s="131" t="e">
        <v>#VALUE!</v>
      </c>
      <c r="J73" s="291" t="str">
        <f>IFERROR(I73/H73*100,"")</f>
        <v/>
      </c>
      <c r="K73" s="240" t="e">
        <v>#VALUE!</v>
      </c>
      <c r="L73" s="243" t="str">
        <f>IFERROR(I73-K73,"")</f>
        <v/>
      </c>
      <c r="M73" s="131" t="str">
        <f>IFERROR(IF(D73&gt;0,I73/D73*10,""),"")</f>
        <v/>
      </c>
      <c r="N73" s="74" t="str">
        <f>IFERROR(IF(F73&gt;0,K73/F73*10,""),"")</f>
        <v/>
      </c>
      <c r="O73" s="99" t="str">
        <f t="shared" si="3"/>
        <v/>
      </c>
      <c r="Q73" s="54" t="s">
        <v>160</v>
      </c>
    </row>
    <row r="74" spans="1:17" s="1" customFormat="1" ht="15.75" x14ac:dyDescent="0.2">
      <c r="A74" s="101">
        <f t="shared" si="2"/>
        <v>55.289420000000007</v>
      </c>
      <c r="B74" s="210" t="s">
        <v>41</v>
      </c>
      <c r="C74" s="206">
        <v>152.434</v>
      </c>
      <c r="D74" s="131">
        <v>55.289420000000007</v>
      </c>
      <c r="E74" s="240">
        <f>IFERROR(D74/C74*100,0)</f>
        <v>36.27105501397326</v>
      </c>
      <c r="F74" s="131">
        <v>63.63</v>
      </c>
      <c r="G74" s="99">
        <f>IFERROR(D74-F74,"")</f>
        <v>-8.3405799999999957</v>
      </c>
      <c r="H74" s="301">
        <v>150.30000000000001</v>
      </c>
      <c r="I74" s="131">
        <v>47.842689999999997</v>
      </c>
      <c r="J74" s="291">
        <f>IFERROR(I74/H74*100,"")</f>
        <v>31.831463739188287</v>
      </c>
      <c r="K74" s="240">
        <v>61.509</v>
      </c>
      <c r="L74" s="243">
        <f>IFERROR(I74-K74,"")</f>
        <v>-13.666310000000003</v>
      </c>
      <c r="M74" s="131">
        <f>IFERROR(IF(D74&gt;0,I74/D74*10,""),"")</f>
        <v>8.6531365313653126</v>
      </c>
      <c r="N74" s="74">
        <f>IFERROR(IF(F74&gt;0,K74/F74*10,""),"")</f>
        <v>9.6666666666666661</v>
      </c>
      <c r="O74" s="99">
        <f t="shared" si="3"/>
        <v>-1.0135301353013535</v>
      </c>
      <c r="Q74" s="54" t="s">
        <v>160</v>
      </c>
    </row>
    <row r="75" spans="1:17" s="13" customFormat="1" ht="15.75" x14ac:dyDescent="0.25">
      <c r="A75" s="101">
        <f t="shared" si="2"/>
        <v>676.54766170000005</v>
      </c>
      <c r="B75" s="208" t="s">
        <v>42</v>
      </c>
      <c r="C75" s="209">
        <v>826.62005999999997</v>
      </c>
      <c r="D75" s="228">
        <v>676.54766170000005</v>
      </c>
      <c r="E75" s="241">
        <f>IFERROR(D75/C75*100,0)</f>
        <v>81.845057292705931</v>
      </c>
      <c r="F75" s="24">
        <v>273.04946000000001</v>
      </c>
      <c r="G75" s="140">
        <f>D75-F75</f>
        <v>403.49820170000004</v>
      </c>
      <c r="H75" s="237">
        <v>818.97771999999998</v>
      </c>
      <c r="I75" s="130">
        <v>787.67021499999998</v>
      </c>
      <c r="J75" s="241">
        <f>IFERROR(I75/H75*100,"")</f>
        <v>96.177245822999922</v>
      </c>
      <c r="K75" s="241">
        <v>314.79376999999994</v>
      </c>
      <c r="L75" s="146">
        <f>I75-K75</f>
        <v>472.87644500000005</v>
      </c>
      <c r="M75" s="24">
        <f>IF(D75&gt;0,I75/D75*10,"")</f>
        <v>11.642494085646176</v>
      </c>
      <c r="N75" s="21">
        <f>IF(F75&gt;0,K75/F75*10,"")</f>
        <v>11.528818625021266</v>
      </c>
      <c r="O75" s="140">
        <f t="shared" si="3"/>
        <v>0.11367546062490952</v>
      </c>
      <c r="Q75" s="54" t="s">
        <v>160</v>
      </c>
    </row>
    <row r="76" spans="1:17" s="1" customFormat="1" ht="15" hidden="1" customHeight="1" x14ac:dyDescent="0.2">
      <c r="A76" s="101" t="str">
        <f t="shared" si="2"/>
        <v>x</v>
      </c>
      <c r="B76" s="210" t="s">
        <v>139</v>
      </c>
      <c r="C76" s="206"/>
      <c r="D76" s="131">
        <v>0</v>
      </c>
      <c r="E76" s="240">
        <f>IFERROR(D76/C76*100,0)</f>
        <v>0</v>
      </c>
      <c r="F76" s="131">
        <v>0</v>
      </c>
      <c r="G76" s="99">
        <f>IFERROR(D76-F76,"")</f>
        <v>0</v>
      </c>
      <c r="H76" s="301"/>
      <c r="I76" s="131">
        <v>0</v>
      </c>
      <c r="J76" s="291" t="str">
        <f>IFERROR(I76/H76*100,"")</f>
        <v/>
      </c>
      <c r="K76" s="240">
        <v>0</v>
      </c>
      <c r="L76" s="243">
        <f>IFERROR(I76-K76,"")</f>
        <v>0</v>
      </c>
      <c r="M76" s="131" t="str">
        <f>IFERROR(IF(D76&gt;0,I76/D76*10,""),"")</f>
        <v/>
      </c>
      <c r="N76" s="74" t="str">
        <f>IFERROR(IF(F76&gt;0,K76/F76*10,""),"")</f>
        <v/>
      </c>
      <c r="O76" s="99" t="str">
        <f t="shared" si="3"/>
        <v/>
      </c>
      <c r="Q76" s="54" t="s">
        <v>161</v>
      </c>
    </row>
    <row r="77" spans="1:17" s="1" customFormat="1" ht="15" hidden="1" customHeight="1" x14ac:dyDescent="0.2">
      <c r="A77" s="101" t="str">
        <f t="shared" si="2"/>
        <v>x</v>
      </c>
      <c r="B77" s="210" t="s">
        <v>140</v>
      </c>
      <c r="C77" s="206"/>
      <c r="D77" s="131">
        <v>0</v>
      </c>
      <c r="E77" s="240">
        <f>IFERROR(D77/C77*100,0)</f>
        <v>0</v>
      </c>
      <c r="F77" s="131">
        <v>0</v>
      </c>
      <c r="G77" s="99">
        <f>IFERROR(D77-F77,"")</f>
        <v>0</v>
      </c>
      <c r="H77" s="301"/>
      <c r="I77" s="131">
        <v>0</v>
      </c>
      <c r="J77" s="291" t="str">
        <f>IFERROR(I77/H77*100,"")</f>
        <v/>
      </c>
      <c r="K77" s="240">
        <v>0</v>
      </c>
      <c r="L77" s="243">
        <f>IFERROR(I77-K77,"")</f>
        <v>0</v>
      </c>
      <c r="M77" s="131" t="str">
        <f>IFERROR(IF(D77&gt;0,I77/D77*10,""),"")</f>
        <v/>
      </c>
      <c r="N77" s="74" t="str">
        <f>IFERROR(IF(F77&gt;0,K77/F77*10,""),"")</f>
        <v/>
      </c>
      <c r="O77" s="99" t="str">
        <f t="shared" si="3"/>
        <v/>
      </c>
      <c r="Q77" s="54" t="s">
        <v>160</v>
      </c>
    </row>
    <row r="78" spans="1:17" s="1" customFormat="1" ht="15" hidden="1" customHeight="1" x14ac:dyDescent="0.2">
      <c r="A78" s="101" t="str">
        <f t="shared" si="2"/>
        <v>x</v>
      </c>
      <c r="B78" s="210" t="s">
        <v>141</v>
      </c>
      <c r="C78" s="206">
        <v>0.58299999999999996</v>
      </c>
      <c r="D78" s="131">
        <v>0</v>
      </c>
      <c r="E78" s="240">
        <f>IFERROR(D78/C78*100,0)</f>
        <v>0</v>
      </c>
      <c r="F78" s="131">
        <v>0</v>
      </c>
      <c r="G78" s="99">
        <f>IFERROR(D78-F78,"")</f>
        <v>0</v>
      </c>
      <c r="H78" s="301">
        <v>0.4</v>
      </c>
      <c r="I78" s="131">
        <v>0</v>
      </c>
      <c r="J78" s="291">
        <f>IFERROR(I78/H78*100,"")</f>
        <v>0</v>
      </c>
      <c r="K78" s="240">
        <v>0</v>
      </c>
      <c r="L78" s="243">
        <f>IFERROR(I78-K78,"")</f>
        <v>0</v>
      </c>
      <c r="M78" s="131" t="str">
        <f>IFERROR(IF(D78&gt;0,I78/D78*10,""),"")</f>
        <v/>
      </c>
      <c r="N78" s="74" t="str">
        <f>IFERROR(IF(F78&gt;0,K78/F78*10,""),"")</f>
        <v/>
      </c>
      <c r="O78" s="99" t="str">
        <f t="shared" si="3"/>
        <v/>
      </c>
      <c r="Q78" s="54" t="s">
        <v>160</v>
      </c>
    </row>
    <row r="79" spans="1:17" s="1" customFormat="1" ht="15.75" x14ac:dyDescent="0.2">
      <c r="A79" s="101">
        <f t="shared" si="2"/>
        <v>640.82682000000011</v>
      </c>
      <c r="B79" s="210" t="s">
        <v>43</v>
      </c>
      <c r="C79" s="206">
        <v>758.24015999999995</v>
      </c>
      <c r="D79" s="131">
        <v>640.82682000000011</v>
      </c>
      <c r="E79" s="240">
        <f>IFERROR(D79/C79*100,0)</f>
        <v>84.515019621223985</v>
      </c>
      <c r="F79" s="131">
        <v>259.46899999999999</v>
      </c>
      <c r="G79" s="99">
        <f>IFERROR(D79-F79,"")</f>
        <v>381.35782000000012</v>
      </c>
      <c r="H79" s="301">
        <v>753.6</v>
      </c>
      <c r="I79" s="131">
        <v>749.67149000000006</v>
      </c>
      <c r="J79" s="291">
        <f>IFERROR(I79/H79*100,"")</f>
        <v>99.478700902335461</v>
      </c>
      <c r="K79" s="240">
        <v>295.72800000000001</v>
      </c>
      <c r="L79" s="243">
        <f>IFERROR(I79-K79,"")</f>
        <v>453.94349000000005</v>
      </c>
      <c r="M79" s="131">
        <f>IFERROR(IF(D79&gt;0,I79/D79*10,""),"")</f>
        <v>11.698503661254376</v>
      </c>
      <c r="N79" s="74">
        <f>IFERROR(IF(F79&gt;0,K79/F79*10,""),"")</f>
        <v>11.397430906967692</v>
      </c>
      <c r="O79" s="99">
        <f t="shared" si="3"/>
        <v>0.30107275428668423</v>
      </c>
      <c r="Q79" s="54" t="s">
        <v>160</v>
      </c>
    </row>
    <row r="80" spans="1:17" s="1" customFormat="1" ht="15.75" x14ac:dyDescent="0.2">
      <c r="A80" s="101">
        <f t="shared" si="2"/>
        <v>7.1407000000000012E-2</v>
      </c>
      <c r="B80" s="210" t="s">
        <v>44</v>
      </c>
      <c r="C80" s="206">
        <v>0.17169999999999999</v>
      </c>
      <c r="D80" s="131">
        <v>7.1407000000000012E-2</v>
      </c>
      <c r="E80" s="240">
        <f>IFERROR(D80/C80*100,0)</f>
        <v>41.588235294117652</v>
      </c>
      <c r="F80" s="131">
        <v>0</v>
      </c>
      <c r="G80" s="99">
        <f>IFERROR(D80-F80,"")</f>
        <v>7.1407000000000012E-2</v>
      </c>
      <c r="H80" s="301">
        <v>0.13272000000000003</v>
      </c>
      <c r="I80" s="131">
        <v>0.20402000000000001</v>
      </c>
      <c r="J80" s="291">
        <f>IFERROR(I80/H80*100,"")</f>
        <v>153.7221217600964</v>
      </c>
      <c r="K80" s="240">
        <v>0</v>
      </c>
      <c r="L80" s="243">
        <f>IFERROR(I80-K80,"")</f>
        <v>0.20402000000000001</v>
      </c>
      <c r="M80" s="131">
        <f>IFERROR(IF(D80&gt;0,I80/D80*10,""),"")</f>
        <v>28.571428571428569</v>
      </c>
      <c r="N80" s="74" t="str">
        <f>IFERROR(IF(F80&gt;0,K80/F80*10,""),"")</f>
        <v/>
      </c>
      <c r="O80" s="99" t="str">
        <f t="shared" si="3"/>
        <v/>
      </c>
      <c r="Q80" s="54" t="s">
        <v>160</v>
      </c>
    </row>
    <row r="81" spans="1:17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31" t="e">
        <v>#VALUE!</v>
      </c>
      <c r="E81" s="240">
        <f>IFERROR(D81/C81*100,0)</f>
        <v>0</v>
      </c>
      <c r="F81" s="131" t="e">
        <v>#VALUE!</v>
      </c>
      <c r="G81" s="99" t="str">
        <f>IFERROR(D81-F81,"")</f>
        <v/>
      </c>
      <c r="H81" s="301"/>
      <c r="I81" s="131" t="e">
        <v>#VALUE!</v>
      </c>
      <c r="J81" s="291" t="str">
        <f>IFERROR(I81/H81*100,"")</f>
        <v/>
      </c>
      <c r="K81" s="240" t="e">
        <v>#VALUE!</v>
      </c>
      <c r="L81" s="243" t="str">
        <f>IFERROR(I81-K81,"")</f>
        <v/>
      </c>
      <c r="M81" s="131" t="str">
        <f>IFERROR(IF(D81&gt;0,I81/D81*10,""),"")</f>
        <v/>
      </c>
      <c r="N81" s="74" t="str">
        <f>IFERROR(IF(F81&gt;0,K81/F81*10,""),"")</f>
        <v/>
      </c>
      <c r="O81" s="99" t="str">
        <f t="shared" si="3"/>
        <v/>
      </c>
      <c r="Q81" s="54" t="s">
        <v>160</v>
      </c>
    </row>
    <row r="82" spans="1:17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31" t="e">
        <v>#VALUE!</v>
      </c>
      <c r="E82" s="240">
        <f>IFERROR(D82/C82*100,0)</f>
        <v>0</v>
      </c>
      <c r="F82" s="131" t="e">
        <v>#VALUE!</v>
      </c>
      <c r="G82" s="99" t="str">
        <f>IFERROR(D82-F82,"")</f>
        <v/>
      </c>
      <c r="H82" s="301"/>
      <c r="I82" s="131" t="e">
        <v>#VALUE!</v>
      </c>
      <c r="J82" s="291" t="str">
        <f>IFERROR(I82/H82*100,"")</f>
        <v/>
      </c>
      <c r="K82" s="240" t="e">
        <v>#VALUE!</v>
      </c>
      <c r="L82" s="243" t="str">
        <f>IFERROR(I82-K82,"")</f>
        <v/>
      </c>
      <c r="M82" s="131" t="str">
        <f>IFERROR(IF(D82&gt;0,I82/D82*10,""),"")</f>
        <v/>
      </c>
      <c r="N82" s="74" t="str">
        <f>IFERROR(IF(F82&gt;0,K82/F82*10,""),"")</f>
        <v/>
      </c>
      <c r="O82" s="99" t="str">
        <f t="shared" si="3"/>
        <v/>
      </c>
      <c r="Q82" s="54" t="s">
        <v>160</v>
      </c>
    </row>
    <row r="83" spans="1:17" s="1" customFormat="1" ht="15" hidden="1" customHeight="1" x14ac:dyDescent="0.2">
      <c r="A83" s="101" t="str">
        <f t="shared" si="2"/>
        <v>x</v>
      </c>
      <c r="B83" s="210" t="s">
        <v>45</v>
      </c>
      <c r="C83" s="206"/>
      <c r="D83" s="131">
        <v>0</v>
      </c>
      <c r="E83" s="240">
        <f>IFERROR(D83/C83*100,0)</f>
        <v>0</v>
      </c>
      <c r="F83" s="131">
        <v>0</v>
      </c>
      <c r="G83" s="99">
        <f>IFERROR(D83-F83,"")</f>
        <v>0</v>
      </c>
      <c r="H83" s="301"/>
      <c r="I83" s="131">
        <v>0</v>
      </c>
      <c r="J83" s="291" t="str">
        <f>IFERROR(I83/H83*100,"")</f>
        <v/>
      </c>
      <c r="K83" s="240">
        <v>0</v>
      </c>
      <c r="L83" s="243">
        <f>IFERROR(I83-K83,"")</f>
        <v>0</v>
      </c>
      <c r="M83" s="131" t="str">
        <f>IFERROR(IF(D83&gt;0,I83/D83*10,""),"")</f>
        <v/>
      </c>
      <c r="N83" s="74" t="str">
        <f>IFERROR(IF(F83&gt;0,K83/F83*10,""),"")</f>
        <v/>
      </c>
      <c r="O83" s="99" t="str">
        <f t="shared" si="3"/>
        <v/>
      </c>
      <c r="Q83" s="54" t="s">
        <v>160</v>
      </c>
    </row>
    <row r="84" spans="1:17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31" t="e">
        <v>#VALUE!</v>
      </c>
      <c r="E84" s="240">
        <f>IFERROR(D84/C84*100,0)</f>
        <v>0</v>
      </c>
      <c r="F84" s="131" t="e">
        <v>#VALUE!</v>
      </c>
      <c r="G84" s="99" t="str">
        <f>IFERROR(D84-F84,"")</f>
        <v/>
      </c>
      <c r="H84" s="301"/>
      <c r="I84" s="131" t="e">
        <v>#VALUE!</v>
      </c>
      <c r="J84" s="291" t="str">
        <f>IFERROR(I84/H84*100,"")</f>
        <v/>
      </c>
      <c r="K84" s="240" t="e">
        <v>#VALUE!</v>
      </c>
      <c r="L84" s="243" t="str">
        <f>IFERROR(I84-K84,"")</f>
        <v/>
      </c>
      <c r="M84" s="131" t="str">
        <f>IFERROR(IF(D84&gt;0,I84/D84*10,""),"")</f>
        <v/>
      </c>
      <c r="N84" s="74" t="str">
        <f>IFERROR(IF(F84&gt;0,K84/F84*10,""),"")</f>
        <v/>
      </c>
      <c r="O84" s="99" t="str">
        <f t="shared" si="3"/>
        <v/>
      </c>
      <c r="Q84" s="54" t="s">
        <v>160</v>
      </c>
    </row>
    <row r="85" spans="1:17" s="1" customFormat="1" ht="15" hidden="1" customHeight="1" x14ac:dyDescent="0.2">
      <c r="A85" s="101" t="str">
        <f t="shared" si="2"/>
        <v>x</v>
      </c>
      <c r="B85" s="210" t="s">
        <v>46</v>
      </c>
      <c r="C85" s="206">
        <v>0.78200000000000003</v>
      </c>
      <c r="D85" s="131">
        <v>0</v>
      </c>
      <c r="E85" s="240">
        <f>IFERROR(D85/C85*100,0)</f>
        <v>0</v>
      </c>
      <c r="F85" s="131">
        <v>0</v>
      </c>
      <c r="G85" s="99">
        <f>IFERROR(D85-F85,"")</f>
        <v>0</v>
      </c>
      <c r="H85" s="301">
        <v>0.44500000000000001</v>
      </c>
      <c r="I85" s="131">
        <v>0</v>
      </c>
      <c r="J85" s="291">
        <f>IFERROR(I85/H85*100,"")</f>
        <v>0</v>
      </c>
      <c r="K85" s="240">
        <v>0</v>
      </c>
      <c r="L85" s="243">
        <f>IFERROR(I85-K85,"")</f>
        <v>0</v>
      </c>
      <c r="M85" s="131" t="str">
        <f>IFERROR(IF(D85&gt;0,I85/D85*10,""),"")</f>
        <v/>
      </c>
      <c r="N85" s="74" t="str">
        <f>IFERROR(IF(F85&gt;0,K85/F85*10,""),"")</f>
        <v/>
      </c>
      <c r="O85" s="99" t="str">
        <f t="shared" si="3"/>
        <v/>
      </c>
      <c r="Q85" s="54" t="s">
        <v>160</v>
      </c>
    </row>
    <row r="86" spans="1:17" s="1" customFormat="1" ht="15.75" x14ac:dyDescent="0.2">
      <c r="A86" s="101">
        <f t="shared" si="2"/>
        <v>18.197563899999999</v>
      </c>
      <c r="B86" s="210" t="s">
        <v>47</v>
      </c>
      <c r="C86" s="206">
        <v>27.856300000000001</v>
      </c>
      <c r="D86" s="131">
        <v>18.197563899999999</v>
      </c>
      <c r="E86" s="240">
        <f>IFERROR(D86/C86*100,0)</f>
        <v>65.326564906322801</v>
      </c>
      <c r="F86" s="131">
        <v>3.4744000000000002</v>
      </c>
      <c r="G86" s="99">
        <f>IFERROR(D86-F86,"")</f>
        <v>14.723163899999999</v>
      </c>
      <c r="H86" s="301">
        <v>30</v>
      </c>
      <c r="I86" s="131">
        <v>25.046515299999999</v>
      </c>
      <c r="J86" s="291">
        <f>IFERROR(I86/H86*100,"")</f>
        <v>83.488384333333329</v>
      </c>
      <c r="K86" s="240">
        <v>9.3727999999999998</v>
      </c>
      <c r="L86" s="243">
        <f>IFERROR(I86-K86,"")</f>
        <v>15.6737153</v>
      </c>
      <c r="M86" s="131">
        <f>IFERROR(IF(D86&gt;0,I86/D86*10,""),"")</f>
        <v>13.763663882504623</v>
      </c>
      <c r="N86" s="74">
        <f>IFERROR(IF(F86&gt;0,K86/F86*10,""),"")</f>
        <v>26.97674418604651</v>
      </c>
      <c r="O86" s="99">
        <f t="shared" si="3"/>
        <v>-13.213080303541886</v>
      </c>
      <c r="Q86" s="54" t="s">
        <v>160</v>
      </c>
    </row>
    <row r="87" spans="1:17" s="1" customFormat="1" ht="15.75" x14ac:dyDescent="0.2">
      <c r="A87" s="101">
        <f t="shared" si="2"/>
        <v>17.451870800000002</v>
      </c>
      <c r="B87" s="210" t="s">
        <v>48</v>
      </c>
      <c r="C87" s="206">
        <v>38.986899999999999</v>
      </c>
      <c r="D87" s="131">
        <v>17.451870800000002</v>
      </c>
      <c r="E87" s="240">
        <f>IFERROR(D87/C87*100,0)</f>
        <v>44.763422585535146</v>
      </c>
      <c r="F87" s="131">
        <v>10.106060000000001</v>
      </c>
      <c r="G87" s="99">
        <f>IFERROR(D87-F87,"")</f>
        <v>7.3458108000000006</v>
      </c>
      <c r="H87" s="301">
        <v>34.4</v>
      </c>
      <c r="I87" s="131">
        <v>12.748189699999999</v>
      </c>
      <c r="J87" s="291">
        <f>IFERROR(I87/H87*100,"")</f>
        <v>37.058690988372092</v>
      </c>
      <c r="K87" s="240">
        <v>9.692969999999999</v>
      </c>
      <c r="L87" s="243">
        <f>IFERROR(I87-K87,"")</f>
        <v>3.0552197000000003</v>
      </c>
      <c r="M87" s="131">
        <f>IFERROR(IF(D87&gt;0,I87/D87*10,""),"")</f>
        <v>7.3047696983867185</v>
      </c>
      <c r="N87" s="74">
        <f>IFERROR(IF(F87&gt;0,K87/F87*10,""),"")</f>
        <v>9.5912452528482888</v>
      </c>
      <c r="O87" s="99">
        <f t="shared" si="3"/>
        <v>-2.2864755544615702</v>
      </c>
      <c r="Q87" s="54" t="s">
        <v>160</v>
      </c>
    </row>
    <row r="88" spans="1:17" s="1" customFormat="1" ht="15" hidden="1" customHeight="1" x14ac:dyDescent="0.2">
      <c r="A88" s="101" t="str">
        <f t="shared" si="2"/>
        <v>x</v>
      </c>
      <c r="B88" s="205" t="s">
        <v>49</v>
      </c>
      <c r="C88" s="206"/>
      <c r="D88" s="131">
        <v>0</v>
      </c>
      <c r="E88" s="240">
        <f>IFERROR(D88/C88*100,0)</f>
        <v>0</v>
      </c>
      <c r="F88" s="131">
        <v>0</v>
      </c>
      <c r="G88" s="99">
        <f>IFERROR(D88-F88,"")</f>
        <v>0</v>
      </c>
      <c r="H88" s="301"/>
      <c r="I88" s="131">
        <v>0</v>
      </c>
      <c r="J88" s="291" t="str">
        <f>IFERROR(I88/H88*100,"")</f>
        <v/>
      </c>
      <c r="K88" s="240">
        <v>0</v>
      </c>
      <c r="L88" s="243">
        <f>IFERROR(I88-K88,"")</f>
        <v>0</v>
      </c>
      <c r="M88" s="131" t="str">
        <f>IFERROR(IF(D88&gt;0,I88/D88*10,""),"")</f>
        <v/>
      </c>
      <c r="N88" s="74" t="str">
        <f>IFERROR(IF(F88&gt;0,K88/F88*10,""),"")</f>
        <v/>
      </c>
      <c r="O88" s="99" t="str">
        <f t="shared" si="3"/>
        <v/>
      </c>
      <c r="Q88" s="54" t="s">
        <v>160</v>
      </c>
    </row>
    <row r="89" spans="1:17" s="13" customFormat="1" ht="15.75" hidden="1" customHeight="1" x14ac:dyDescent="0.25">
      <c r="A89" s="101" t="str">
        <f t="shared" si="2"/>
        <v>x</v>
      </c>
      <c r="B89" s="208" t="s">
        <v>50</v>
      </c>
      <c r="C89" s="209">
        <v>5.6704999999999997</v>
      </c>
      <c r="D89" s="228">
        <v>0</v>
      </c>
      <c r="E89" s="241">
        <f>IFERROR(D89/C89*100,0)</f>
        <v>0</v>
      </c>
      <c r="F89" s="24">
        <v>0</v>
      </c>
      <c r="G89" s="140">
        <f>D89-F89</f>
        <v>0</v>
      </c>
      <c r="H89" s="304">
        <v>5.6280000000000001</v>
      </c>
      <c r="I89" s="228">
        <v>0</v>
      </c>
      <c r="J89" s="241">
        <f>IFERROR(I89/H89*100,"")</f>
        <v>0</v>
      </c>
      <c r="K89" s="21">
        <v>0</v>
      </c>
      <c r="L89" s="233">
        <f>SUM(L90:L101)</f>
        <v>0</v>
      </c>
      <c r="M89" s="24" t="str">
        <f>IF(D89&gt;0,I89/D89*10,"")</f>
        <v/>
      </c>
      <c r="N89" s="21" t="str">
        <f>IF(F89&gt;0,K89/F89*10,"")</f>
        <v/>
      </c>
      <c r="O89" s="140" t="str">
        <f t="shared" si="3"/>
        <v/>
      </c>
      <c r="Q89" s="54" t="s">
        <v>160</v>
      </c>
    </row>
    <row r="90" spans="1:17" s="1" customFormat="1" ht="15" hidden="1" customHeight="1" x14ac:dyDescent="0.2">
      <c r="A90" s="101" t="str">
        <f t="shared" si="2"/>
        <v>x</v>
      </c>
      <c r="B90" s="210" t="s">
        <v>97</v>
      </c>
      <c r="C90" s="206"/>
      <c r="D90" s="131">
        <v>0</v>
      </c>
      <c r="E90" s="240">
        <f>IFERROR(D90/C90*100,0)</f>
        <v>0</v>
      </c>
      <c r="F90" s="131">
        <v>0</v>
      </c>
      <c r="G90" s="99">
        <f>IFERROR(D90-F90,"")</f>
        <v>0</v>
      </c>
      <c r="H90" s="301"/>
      <c r="I90" s="131">
        <v>0</v>
      </c>
      <c r="J90" s="291" t="str">
        <f>IFERROR(I90/H90*100,"")</f>
        <v/>
      </c>
      <c r="K90" s="240">
        <v>0</v>
      </c>
      <c r="L90" s="243">
        <f>IFERROR(I90-K90,"")</f>
        <v>0</v>
      </c>
      <c r="M90" s="131" t="str">
        <f>IFERROR(IF(D90&gt;0,I90/D90*10,""),"")</f>
        <v/>
      </c>
      <c r="N90" s="74" t="str">
        <f>IFERROR(IF(F90&gt;0,K90/F90*10,""),"")</f>
        <v/>
      </c>
      <c r="O90" s="99" t="str">
        <f t="shared" si="3"/>
        <v/>
      </c>
      <c r="Q90" s="54" t="s">
        <v>160</v>
      </c>
    </row>
    <row r="91" spans="1:17" s="1" customFormat="1" ht="15" hidden="1" customHeight="1" x14ac:dyDescent="0.2">
      <c r="A91" s="101" t="str">
        <f t="shared" si="2"/>
        <v>x</v>
      </c>
      <c r="B91" s="210" t="s">
        <v>98</v>
      </c>
      <c r="C91" s="206">
        <v>6.0000000000000001E-3</v>
      </c>
      <c r="D91" s="131">
        <v>0</v>
      </c>
      <c r="E91" s="240">
        <f>IFERROR(D91/C91*100,0)</f>
        <v>0</v>
      </c>
      <c r="F91" s="131">
        <v>0</v>
      </c>
      <c r="G91" s="99">
        <f>IFERROR(D91-F91,"")</f>
        <v>0</v>
      </c>
      <c r="H91" s="301"/>
      <c r="I91" s="131">
        <v>0</v>
      </c>
      <c r="J91" s="291" t="str">
        <f>IFERROR(I91/H91*100,"")</f>
        <v/>
      </c>
      <c r="K91" s="240">
        <v>0</v>
      </c>
      <c r="L91" s="243">
        <f>IFERROR(I91-K91,"")</f>
        <v>0</v>
      </c>
      <c r="M91" s="131" t="str">
        <f>IFERROR(IF(D91&gt;0,I91/D91*10,""),"")</f>
        <v/>
      </c>
      <c r="N91" s="74" t="str">
        <f>IFERROR(IF(F91&gt;0,K91/F91*10,""),"")</f>
        <v/>
      </c>
      <c r="O91" s="99" t="str">
        <f t="shared" si="3"/>
        <v/>
      </c>
      <c r="Q91" s="54" t="s">
        <v>160</v>
      </c>
    </row>
    <row r="92" spans="1:17" s="1" customFormat="1" ht="15" hidden="1" customHeight="1" x14ac:dyDescent="0.2">
      <c r="A92" s="101" t="str">
        <f t="shared" si="2"/>
        <v>x</v>
      </c>
      <c r="B92" s="210" t="s">
        <v>61</v>
      </c>
      <c r="C92" s="206">
        <v>5.6006999999999998</v>
      </c>
      <c r="D92" s="131">
        <v>0</v>
      </c>
      <c r="E92" s="240">
        <f>IFERROR(D92/C92*100,0)</f>
        <v>0</v>
      </c>
      <c r="F92" s="131">
        <v>0</v>
      </c>
      <c r="G92" s="99">
        <f>IFERROR(D92-F92,"")</f>
        <v>0</v>
      </c>
      <c r="H92" s="301">
        <v>5.6280000000000001</v>
      </c>
      <c r="I92" s="131">
        <v>0</v>
      </c>
      <c r="J92" s="291">
        <f>IFERROR(I92/H92*100,"")</f>
        <v>0</v>
      </c>
      <c r="K92" s="240">
        <v>0</v>
      </c>
      <c r="L92" s="243">
        <f>IFERROR(I92-K92,"")</f>
        <v>0</v>
      </c>
      <c r="M92" s="131" t="str">
        <f>IFERROR(IF(D92&gt;0,I92/D92*10,""),"")</f>
        <v/>
      </c>
      <c r="N92" s="74" t="str">
        <f>IFERROR(IF(F92&gt;0,K92/F92*10,""),"")</f>
        <v/>
      </c>
      <c r="O92" s="99" t="str">
        <f t="shared" si="3"/>
        <v/>
      </c>
      <c r="Q92" s="54" t="s">
        <v>160</v>
      </c>
    </row>
    <row r="93" spans="1:17" s="1" customFormat="1" ht="15" hidden="1" customHeight="1" x14ac:dyDescent="0.2">
      <c r="A93" s="101" t="e">
        <f t="shared" si="2"/>
        <v>#VALUE!</v>
      </c>
      <c r="B93" s="210" t="s">
        <v>136</v>
      </c>
      <c r="C93" s="206"/>
      <c r="D93" s="131" t="e">
        <v>#VALUE!</v>
      </c>
      <c r="E93" s="240">
        <f>IFERROR(D93/C93*100,0)</f>
        <v>0</v>
      </c>
      <c r="F93" s="131" t="e">
        <v>#VALUE!</v>
      </c>
      <c r="G93" s="99" t="str">
        <f>IFERROR(D93-F93,"")</f>
        <v/>
      </c>
      <c r="H93" s="301"/>
      <c r="I93" s="131" t="e">
        <v>#VALUE!</v>
      </c>
      <c r="J93" s="291" t="str">
        <f>IFERROR(I93/H93*100,"")</f>
        <v/>
      </c>
      <c r="K93" s="240" t="e">
        <v>#VALUE!</v>
      </c>
      <c r="L93" s="243" t="str">
        <f>IFERROR(I93-K93,"")</f>
        <v/>
      </c>
      <c r="M93" s="131" t="str">
        <f>IFERROR(IF(D93&gt;0,I93/D93*10,""),"")</f>
        <v/>
      </c>
      <c r="N93" s="74" t="str">
        <f>IFERROR(IF(F93&gt;0,K93/F93*10,""),"")</f>
        <v/>
      </c>
      <c r="O93" s="99" t="str">
        <f t="shared" si="3"/>
        <v/>
      </c>
      <c r="Q93" s="54" t="s">
        <v>160</v>
      </c>
    </row>
    <row r="94" spans="1:17" s="1" customFormat="1" ht="15" hidden="1" customHeight="1" x14ac:dyDescent="0.2">
      <c r="A94" s="101" t="str">
        <f t="shared" si="2"/>
        <v>x</v>
      </c>
      <c r="B94" s="210" t="s">
        <v>51</v>
      </c>
      <c r="C94" s="206">
        <v>5.8299999999999998E-2</v>
      </c>
      <c r="D94" s="131">
        <v>0</v>
      </c>
      <c r="E94" s="240">
        <f>IFERROR(D94/C94*100,0)</f>
        <v>0</v>
      </c>
      <c r="F94" s="131">
        <v>0</v>
      </c>
      <c r="G94" s="99">
        <f>IFERROR(D94-F94,"")</f>
        <v>0</v>
      </c>
      <c r="H94" s="297"/>
      <c r="I94" s="131">
        <v>0</v>
      </c>
      <c r="J94" s="291" t="str">
        <f>IFERROR(I94/H94*100,"")</f>
        <v/>
      </c>
      <c r="K94" s="240">
        <v>0</v>
      </c>
      <c r="L94" s="243">
        <f>IFERROR(I94-K94,"")</f>
        <v>0</v>
      </c>
      <c r="M94" s="131" t="str">
        <f>IFERROR(IF(D94&gt;0,I94/D94*10,""),"")</f>
        <v/>
      </c>
      <c r="N94" s="74" t="str">
        <f>IFERROR(IF(F94&gt;0,K94/F94*10,""),"")</f>
        <v/>
      </c>
      <c r="O94" s="99" t="str">
        <f t="shared" si="3"/>
        <v/>
      </c>
      <c r="Q94" s="54" t="s">
        <v>160</v>
      </c>
    </row>
    <row r="95" spans="1:17" s="1" customFormat="1" ht="15" hidden="1" customHeight="1" x14ac:dyDescent="0.2">
      <c r="A95" s="101" t="str">
        <f t="shared" si="2"/>
        <v>x</v>
      </c>
      <c r="B95" s="210" t="s">
        <v>52</v>
      </c>
      <c r="C95" s="206">
        <v>1E-3</v>
      </c>
      <c r="D95" s="131">
        <v>0</v>
      </c>
      <c r="E95" s="240">
        <f>IFERROR(D95/C95*100,0)</f>
        <v>0</v>
      </c>
      <c r="F95" s="131">
        <v>0</v>
      </c>
      <c r="G95" s="99">
        <f>IFERROR(D95-F95,"")</f>
        <v>0</v>
      </c>
      <c r="H95" s="301"/>
      <c r="I95" s="131">
        <v>0</v>
      </c>
      <c r="J95" s="291" t="str">
        <f>IFERROR(I95/H95*100,"")</f>
        <v/>
      </c>
      <c r="K95" s="240">
        <v>0</v>
      </c>
      <c r="L95" s="243">
        <f>IFERROR(I95-K95,"")</f>
        <v>0</v>
      </c>
      <c r="M95" s="131" t="str">
        <f>IFERROR(IF(D95&gt;0,I95/D95*10,""),"")</f>
        <v/>
      </c>
      <c r="N95" s="74" t="str">
        <f>IFERROR(IF(F95&gt;0,K95/F95*10,""),"")</f>
        <v/>
      </c>
      <c r="O95" s="99" t="str">
        <f t="shared" si="3"/>
        <v/>
      </c>
      <c r="Q95" s="54" t="s">
        <v>160</v>
      </c>
    </row>
    <row r="96" spans="1:17" s="1" customFormat="1" ht="15" hidden="1" customHeight="1" x14ac:dyDescent="0.2">
      <c r="A96" s="101" t="str">
        <f t="shared" si="2"/>
        <v>x</v>
      </c>
      <c r="B96" s="210" t="s">
        <v>53</v>
      </c>
      <c r="C96" s="206">
        <v>4.4999999999999997E-3</v>
      </c>
      <c r="D96" s="131">
        <v>0</v>
      </c>
      <c r="E96" s="240">
        <f>IFERROR(D96/C96*100,0)</f>
        <v>0</v>
      </c>
      <c r="F96" s="131">
        <v>0</v>
      </c>
      <c r="G96" s="99">
        <f>IFERROR(D96-F96,"")</f>
        <v>0</v>
      </c>
      <c r="H96" s="301"/>
      <c r="I96" s="131">
        <v>0</v>
      </c>
      <c r="J96" s="291" t="str">
        <f>IFERROR(I96/H96*100,"")</f>
        <v/>
      </c>
      <c r="K96" s="240">
        <v>0</v>
      </c>
      <c r="L96" s="243">
        <f>IFERROR(I96-K96,"")</f>
        <v>0</v>
      </c>
      <c r="M96" s="131" t="str">
        <f>IFERROR(IF(D96&gt;0,I96/D96*10,""),"")</f>
        <v/>
      </c>
      <c r="N96" s="74" t="str">
        <f>IFERROR(IF(F96&gt;0,K96/F96*10,""),"")</f>
        <v/>
      </c>
      <c r="O96" s="99" t="str">
        <f t="shared" si="3"/>
        <v/>
      </c>
      <c r="Q96" s="54" t="s">
        <v>160</v>
      </c>
    </row>
    <row r="97" spans="1:17" s="1" customFormat="1" ht="15" hidden="1" customHeight="1" x14ac:dyDescent="0.2">
      <c r="A97" s="101" t="e">
        <f t="shared" si="2"/>
        <v>#VALUE!</v>
      </c>
      <c r="B97" s="210" t="s">
        <v>54</v>
      </c>
      <c r="C97" s="206">
        <v>0</v>
      </c>
      <c r="D97" s="131" t="e">
        <v>#VALUE!</v>
      </c>
      <c r="E97" s="240">
        <f>IFERROR(D97/C97*100,0)</f>
        <v>0</v>
      </c>
      <c r="F97" s="131" t="e">
        <v>#VALUE!</v>
      </c>
      <c r="G97" s="99" t="str">
        <f>IFERROR(D97-F97,"")</f>
        <v/>
      </c>
      <c r="H97" s="301"/>
      <c r="I97" s="131" t="e">
        <v>#VALUE!</v>
      </c>
      <c r="J97" s="291" t="str">
        <f>IFERROR(I97/H97*100,"")</f>
        <v/>
      </c>
      <c r="K97" s="240" t="e">
        <v>#VALUE!</v>
      </c>
      <c r="L97" s="243" t="str">
        <f>IFERROR(I97-K97,"")</f>
        <v/>
      </c>
      <c r="M97" s="131" t="str">
        <f>IFERROR(IF(D97&gt;0,I97/D97*10,""),"")</f>
        <v/>
      </c>
      <c r="N97" s="74" t="str">
        <f>IFERROR(IF(F97&gt;0,K97/F97*10,""),"")</f>
        <v/>
      </c>
      <c r="O97" s="99" t="str">
        <f t="shared" si="3"/>
        <v/>
      </c>
      <c r="Q97" s="54" t="s">
        <v>160</v>
      </c>
    </row>
    <row r="98" spans="1:17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31" t="e">
        <v>#VALUE!</v>
      </c>
      <c r="E98" s="240">
        <f>IFERROR(D98/C98*100,0)</f>
        <v>0</v>
      </c>
      <c r="F98" s="131" t="e">
        <v>#VALUE!</v>
      </c>
      <c r="G98" s="99" t="str">
        <f>IFERROR(D98-F98,"")</f>
        <v/>
      </c>
      <c r="H98" s="301"/>
      <c r="I98" s="131" t="e">
        <v>#VALUE!</v>
      </c>
      <c r="J98" s="291" t="str">
        <f>IFERROR(I98/H98*100,"")</f>
        <v/>
      </c>
      <c r="K98" s="240" t="e">
        <v>#VALUE!</v>
      </c>
      <c r="L98" s="243" t="str">
        <f>IFERROR(I98-K98,"")</f>
        <v/>
      </c>
      <c r="M98" s="131" t="str">
        <f>IFERROR(IF(D98&gt;0,I98/D98*10,""),"")</f>
        <v/>
      </c>
      <c r="N98" s="74" t="str">
        <f>IFERROR(IF(F98&gt;0,K98/F98*10,""),"")</f>
        <v/>
      </c>
      <c r="O98" s="99" t="str">
        <f t="shared" si="3"/>
        <v/>
      </c>
      <c r="Q98" s="54" t="s">
        <v>160</v>
      </c>
    </row>
    <row r="99" spans="1:17" s="1" customFormat="1" ht="15" hidden="1" customHeight="1" x14ac:dyDescent="0.2">
      <c r="A99" s="101" t="str">
        <f t="shared" si="2"/>
        <v>x</v>
      </c>
      <c r="B99" s="210" t="s">
        <v>55</v>
      </c>
      <c r="C99" s="206">
        <v>0</v>
      </c>
      <c r="D99" s="131">
        <v>0</v>
      </c>
      <c r="E99" s="240">
        <f>IFERROR(D99/C99*100,0)</f>
        <v>0</v>
      </c>
      <c r="F99" s="131">
        <v>0</v>
      </c>
      <c r="G99" s="99">
        <f>IFERROR(D99-F99,"")</f>
        <v>0</v>
      </c>
      <c r="H99" s="301"/>
      <c r="I99" s="131">
        <v>0</v>
      </c>
      <c r="J99" s="291" t="str">
        <f>IFERROR(I99/H99*100,"")</f>
        <v/>
      </c>
      <c r="K99" s="240">
        <v>0</v>
      </c>
      <c r="L99" s="243">
        <f>IFERROR(I99-K99,"")</f>
        <v>0</v>
      </c>
      <c r="M99" s="131" t="str">
        <f>IFERROR(IF(D99&gt;0,I99/D99*10,""),"")</f>
        <v/>
      </c>
      <c r="N99" s="74" t="str">
        <f>IFERROR(IF(F99&gt;0,K99/F99*10,""),"")</f>
        <v/>
      </c>
      <c r="O99" s="99" t="str">
        <f t="shared" si="3"/>
        <v/>
      </c>
      <c r="Q99" s="54" t="s">
        <v>160</v>
      </c>
    </row>
    <row r="100" spans="1:17" s="1" customFormat="1" ht="15" hidden="1" customHeight="1" x14ac:dyDescent="0.2">
      <c r="A100" s="101" t="str">
        <f t="shared" si="2"/>
        <v>x</v>
      </c>
      <c r="B100" s="210" t="s">
        <v>56</v>
      </c>
      <c r="C100" s="206">
        <v>0</v>
      </c>
      <c r="D100" s="131">
        <v>0</v>
      </c>
      <c r="E100" s="240">
        <f>IFERROR(D100/C100*100,0)</f>
        <v>0</v>
      </c>
      <c r="F100" s="131">
        <v>0</v>
      </c>
      <c r="G100" s="99">
        <f>IFERROR(D100-F100,"")</f>
        <v>0</v>
      </c>
      <c r="H100" s="301"/>
      <c r="I100" s="131">
        <v>0</v>
      </c>
      <c r="J100" s="291" t="str">
        <f>IFERROR(I100/H100*100,"")</f>
        <v/>
      </c>
      <c r="K100" s="240">
        <v>0</v>
      </c>
      <c r="L100" s="243">
        <f>IFERROR(I100-K100,"")</f>
        <v>0</v>
      </c>
      <c r="M100" s="131" t="str">
        <f>IFERROR(IF(D100&gt;0,I100/D100*10,""),"")</f>
        <v/>
      </c>
      <c r="N100" s="74" t="str">
        <f>IFERROR(IF(F100&gt;0,K100/F100*10,""),"")</f>
        <v/>
      </c>
      <c r="O100" s="99" t="str">
        <f t="shared" si="3"/>
        <v/>
      </c>
      <c r="Q100" s="54" t="s">
        <v>160</v>
      </c>
    </row>
    <row r="101" spans="1:17" s="1" customFormat="1" ht="15" hidden="1" customHeight="1" x14ac:dyDescent="0.2">
      <c r="A101" s="101" t="str">
        <f t="shared" si="2"/>
        <v>x</v>
      </c>
      <c r="B101" s="213" t="s">
        <v>99</v>
      </c>
      <c r="C101" s="193">
        <v>0</v>
      </c>
      <c r="D101" s="133">
        <v>0</v>
      </c>
      <c r="E101" s="266">
        <f>IFERROR(D101/C101*100,0)</f>
        <v>0</v>
      </c>
      <c r="F101" s="133">
        <v>0</v>
      </c>
      <c r="G101" s="128">
        <f>IFERROR(D101-F101,"")</f>
        <v>0</v>
      </c>
      <c r="H101" s="305"/>
      <c r="I101" s="133">
        <v>0</v>
      </c>
      <c r="J101" s="292" t="str">
        <f>IFERROR(I101/H101*100,"")</f>
        <v/>
      </c>
      <c r="K101" s="266">
        <v>0</v>
      </c>
      <c r="L101" s="246">
        <f>IFERROR(I101-K101,"")</f>
        <v>0</v>
      </c>
      <c r="M101" s="161" t="str">
        <f>IFERROR(IF(D101&gt;0,I101/D101*10,""),"")</f>
        <v/>
      </c>
      <c r="N101" s="126" t="str">
        <f>IFERROR(IF(F101&gt;0,K101/F101*10,""),"")</f>
        <v/>
      </c>
      <c r="O101" s="128" t="str">
        <f t="shared" si="3"/>
        <v/>
      </c>
      <c r="Q101" s="54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23</vt:i4>
      </vt:variant>
    </vt:vector>
  </HeadingPairs>
  <TitlesOfParts>
    <vt:vector size="37" baseType="lpstr">
      <vt:lpstr>зерноск</vt:lpstr>
      <vt:lpstr>пшен.</vt:lpstr>
      <vt:lpstr>ячмень</vt:lpstr>
      <vt:lpstr>кукуруза</vt:lpstr>
      <vt:lpstr>рис</vt:lpstr>
      <vt:lpstr>гречиха</vt:lpstr>
      <vt:lpstr>сах св</vt:lpstr>
      <vt:lpstr>лен</vt:lpstr>
      <vt:lpstr>подсолн</vt:lpstr>
      <vt:lpstr>рапс</vt:lpstr>
      <vt:lpstr>соя</vt:lpstr>
      <vt:lpstr>картоф</vt:lpstr>
      <vt:lpstr>овощи</vt:lpstr>
      <vt:lpstr>сев озимых</vt:lpstr>
      <vt:lpstr>зерноск!Заголовки_для_печати</vt:lpstr>
      <vt:lpstr>картоф!Заголовки_для_печати</vt:lpstr>
      <vt:lpstr>кукуруза!Заголовки_для_печати</vt:lpstr>
      <vt:lpstr>овощи!Заголовки_для_печати</vt:lpstr>
      <vt:lpstr>подсолн!Заголовки_для_печати</vt:lpstr>
      <vt:lpstr>пшен.!Заголовки_для_печати</vt:lpstr>
      <vt:lpstr>рапс!Заголовки_для_печати</vt:lpstr>
      <vt:lpstr>соя!Заголовки_для_печати</vt:lpstr>
      <vt:lpstr>ячмень!Заголовки_для_печати</vt:lpstr>
      <vt:lpstr>гречиха!Область_печати</vt:lpstr>
      <vt:lpstr>зерноск!Область_печати</vt:lpstr>
      <vt:lpstr>картоф!Область_печати</vt:lpstr>
      <vt:lpstr>кукуруза!Область_печати</vt:lpstr>
      <vt:lpstr>лен!Область_печати</vt:lpstr>
      <vt:lpstr>овощи!Область_печати</vt:lpstr>
      <vt:lpstr>подсолн!Область_печати</vt:lpstr>
      <vt:lpstr>пшен.!Область_печати</vt:lpstr>
      <vt:lpstr>рапс!Область_печати</vt:lpstr>
      <vt:lpstr>рис!Область_печати</vt:lpstr>
      <vt:lpstr>'сах св'!Область_печати</vt:lpstr>
      <vt:lpstr>'сев озимых'!Область_печати</vt:lpstr>
      <vt:lpstr>соя!Область_печати</vt:lpstr>
      <vt:lpstr>ячмень!Область_печати</vt:lpstr>
    </vt:vector>
  </TitlesOfParts>
  <Company>МСХП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ГВЦ</dc:creator>
  <cp:lastModifiedBy>Потапов Алексей Александрович</cp:lastModifiedBy>
  <cp:lastPrinted>2022-09-26T12:06:30Z</cp:lastPrinted>
  <dcterms:created xsi:type="dcterms:W3CDTF">2001-07-31T10:01:43Z</dcterms:created>
  <dcterms:modified xsi:type="dcterms:W3CDTF">2022-10-31T08:33:16Z</dcterms:modified>
</cp:coreProperties>
</file>